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95" windowWidth="14115" windowHeight="2355" activeTab="0"/>
  </bookViews>
  <sheets>
    <sheet name="Adquisiciones" sheetId="1" r:id="rId1"/>
  </sheets>
  <definedNames>
    <definedName name="_xlnm.Print_Area" localSheetId="0">'Adquisiciones'!$A$1:$N$164</definedName>
    <definedName name="_xlnm.Print_Titles" localSheetId="0">'Adquisiciones'!$42:$42</definedName>
  </definedNames>
  <calcPr fullCalcOnLoad="1"/>
</workbook>
</file>

<file path=xl/sharedStrings.xml><?xml version="1.0" encoding="utf-8"?>
<sst xmlns="http://schemas.openxmlformats.org/spreadsheetml/2006/main" count="750" uniqueCount="221">
  <si>
    <t>A. INFORMACIÓN GENERAL DE LA ENTIDAD</t>
  </si>
  <si>
    <t>Nombre</t>
  </si>
  <si>
    <t>Dirección</t>
  </si>
  <si>
    <t>Teléfono</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</si>
  <si>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</si>
  <si>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</si>
  <si>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</si>
  <si>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</si>
  <si>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</si>
  <si>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</si>
  <si>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</si>
  <si>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</si>
  <si>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</si>
  <si>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</si>
  <si>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</si>
  <si>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</si>
  <si>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</si>
  <si>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</si>
  <si>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</si>
  <si>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</si>
  <si>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</si>
  <si>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</si>
  <si>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</si>
  <si>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</si>
  <si>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Códigos UNSPSC</t>
  </si>
  <si>
    <t>Hospital Federico Lleras Acosta de Ibagué Tolima E.S.E.</t>
  </si>
  <si>
    <t>Calle 33 No. 4A-50 Barrio La Francia, Ibagué - Tolima.</t>
  </si>
  <si>
    <t>www.hflleras.gov.co</t>
  </si>
  <si>
    <t>Mantenimiento</t>
  </si>
  <si>
    <t>Compra Equipo</t>
  </si>
  <si>
    <t>Otros Gastos Generales Adquisición Bienes</t>
  </si>
  <si>
    <t>Seguros</t>
  </si>
  <si>
    <t>Impresos y Publicaciones</t>
  </si>
  <si>
    <t>Comunicaciones y Transporte</t>
  </si>
  <si>
    <t>Aseo</t>
  </si>
  <si>
    <t>Capacitación</t>
  </si>
  <si>
    <t>Bienestar Social</t>
  </si>
  <si>
    <t>Otros Gastos Generales Adquisición Servicios</t>
  </si>
  <si>
    <t>Servicio Duplicado y Fotocopiado</t>
  </si>
  <si>
    <t>Salud Ocupacional</t>
  </si>
  <si>
    <t>Compra de equipo e Instrumental Médico, Odontológico</t>
  </si>
  <si>
    <t>Servicios de Salud</t>
  </si>
  <si>
    <t>Servicio de Alimentos</t>
  </si>
  <si>
    <t>Alimentación</t>
  </si>
  <si>
    <t>Implementación de Medidas</t>
  </si>
  <si>
    <t>12 meses</t>
  </si>
  <si>
    <t>Contratación Directa</t>
  </si>
  <si>
    <t>Convocatoria Pública de Mayor Cuantía</t>
  </si>
  <si>
    <t>Recursos Propios</t>
  </si>
  <si>
    <t>Convocatoria Pública de Menor Cuantía</t>
  </si>
  <si>
    <t>Material de Osteosíntesis</t>
  </si>
  <si>
    <t>Mantenimiento Bienes</t>
  </si>
  <si>
    <t>Mantenimiento Servicios</t>
  </si>
  <si>
    <t xml:space="preserve">Servicio Vigilancia y Seguridad </t>
  </si>
  <si>
    <t>Rubro</t>
  </si>
  <si>
    <t>No</t>
  </si>
  <si>
    <t>NA</t>
  </si>
  <si>
    <t>Nombre Rubro</t>
  </si>
  <si>
    <t>Prestar servicio de vigilancia, seguridad privada y protección a sus instalaciones, bienes y empleados, con personal idóneo, capacitado y debidamente dotado para la ejecución de sus actividades en los términos, plazos, y condiciones requeridos por la institución.</t>
  </si>
  <si>
    <t>Contratación del servicio integral de lavandería, transporte y confección de ropa, que incluya personal, insumos, elementos, refacción de prendas, maquinaria y accesorios que se requieran para el hospital.</t>
  </si>
  <si>
    <t>Contratación del servicio de aseo, limpieza y desinfección en cada una de las áreas que componen la planta física del hospital, tanto interna como externamente.</t>
  </si>
  <si>
    <t>Contratación del servicio del Servicio Duplicado y Fotocopiado.</t>
  </si>
  <si>
    <t>Almacén</t>
  </si>
  <si>
    <t>Dotación de vestuario y calzado para el recurso humano que tiene derecho.</t>
  </si>
  <si>
    <t>Compra de Insumos de oficina y otros elementos tanto administrativos como asistenciales.</t>
  </si>
  <si>
    <t>Contratar el servicio de alimentación a los pacientes hospitalizados y médicos internos y residentes del Hospital Federico Lleras Acosta de Ibagué – Tolima en todas sus sedes.</t>
  </si>
  <si>
    <t>Contratar el servicio de Impresos y Publicaciones.</t>
  </si>
  <si>
    <t>Sistema Localización Satelital GPS para las ambulancias del Hospital.</t>
  </si>
  <si>
    <t>Contratar el servicio de Hosting Pagina Web</t>
  </si>
  <si>
    <t>Contratar el servicio de Peajes</t>
  </si>
  <si>
    <t>Contratar el servicio de Acarreos</t>
  </si>
  <si>
    <t>Contratar el servicio de Parqueadero</t>
  </si>
  <si>
    <t>84000000 - otros.</t>
  </si>
  <si>
    <t>Visión</t>
  </si>
  <si>
    <t>Misión</t>
  </si>
  <si>
    <t>10 meses</t>
  </si>
  <si>
    <t>2 meses</t>
  </si>
  <si>
    <t>Contratar el servicio de Transporte para la Campaña Banco Sangre</t>
  </si>
  <si>
    <t>2 mes</t>
  </si>
  <si>
    <t>Remuneración Servicios Técnicos</t>
  </si>
  <si>
    <t xml:space="preserve">Honorarios </t>
  </si>
  <si>
    <t>Recursos Humanos</t>
  </si>
  <si>
    <t>Contratación de Recurso Humano para servicios técnicos</t>
  </si>
  <si>
    <t>Contratación de servicios personales indirectos.</t>
  </si>
  <si>
    <t>Tecnología de la Información</t>
  </si>
  <si>
    <t>Banco de Sangre</t>
  </si>
  <si>
    <t>Apoyo Logístico</t>
  </si>
  <si>
    <t>Unidad Maxilofacial</t>
  </si>
  <si>
    <t>Contratación</t>
  </si>
  <si>
    <t>Servicio de Nutrición</t>
  </si>
  <si>
    <t>Farmacia</t>
  </si>
  <si>
    <t>Unidad Quirúrgica</t>
  </si>
  <si>
    <t>Laboratorio Clínico</t>
  </si>
  <si>
    <t xml:space="preserve">24101601 - 72101506 - 72154010 - </t>
  </si>
  <si>
    <t>72151000 - 72151001 - 73152101 - 85160000 -</t>
  </si>
  <si>
    <t>2010201 - 2020201 -</t>
  </si>
  <si>
    <t>Servicio de Lavandería</t>
  </si>
  <si>
    <t>Realización laboratorios control a trabajadores expuestos a agentes patógenos, radiaciones ionizantes y productos químicos, disimetrías, espirómetros, vacunas Hepatitis B, Varicela, Tétano, Programa prevención Cardiovascular.</t>
  </si>
  <si>
    <t>Compra de servicios de imágenes diagnosticas especializadas, como medicina nuclear, resonancia magnética y otros para pacientes hospitalizados.</t>
  </si>
  <si>
    <t>Productos Farmacéuticos</t>
  </si>
  <si>
    <t>Material Médico Quirúrgico</t>
  </si>
  <si>
    <t>Material Odontología</t>
  </si>
  <si>
    <t>Ítem</t>
  </si>
  <si>
    <t>Contratar el servicio de correo certificado nacional, postexpress, mensajería especializada, encomienda nacional y personal motorizado para el hospital.</t>
  </si>
  <si>
    <t>Contratar el servicios de recolección, transporte, incineración y disposición final de desechos biomédicos, corto punzantes, de osteosíntesis y anatomopatológicos.</t>
  </si>
  <si>
    <t>Contratación de actividades de educación no formal, capacitación.</t>
  </si>
  <si>
    <t xml:space="preserve">Contratación de actividades de educación no formal, capacitación, motivación, actividades culturales y de recreación </t>
  </si>
  <si>
    <t>Contratar la compra de Licencias, Gastos financieros, Gastos judiciales, Certificado tradición y libertad, antecedentes disciplinarios y otros</t>
  </si>
  <si>
    <t>Objetivo del Plan Anual de Adquisiciones</t>
  </si>
  <si>
    <t>Área de Compras Cel. 318-2818979</t>
  </si>
  <si>
    <t>Referencia</t>
  </si>
  <si>
    <t>Contratación directa</t>
  </si>
  <si>
    <t xml:space="preserve">Mantenimiento de los edificios (áreas prestadoras de servicios de salud) -Mantenimiento de las instalaciones físicas (áreas administrativas) </t>
  </si>
  <si>
    <t>2010101 - 2020101 - 2010201 - 2020201 -</t>
  </si>
  <si>
    <t xml:space="preserve">2010201 - 2020201 - </t>
  </si>
  <si>
    <t>1010201 - 1020201 -</t>
  </si>
  <si>
    <t>2010101 - 2020101 -</t>
  </si>
  <si>
    <t>2010102 -</t>
  </si>
  <si>
    <t>2010103 - 2020103 -</t>
  </si>
  <si>
    <t>2010203 -</t>
  </si>
  <si>
    <t>2010204 -</t>
  </si>
  <si>
    <t>2010205 -</t>
  </si>
  <si>
    <t>2010207 -</t>
  </si>
  <si>
    <t>2010208 -</t>
  </si>
  <si>
    <t>2010209 - 2020204 -</t>
  </si>
  <si>
    <t>2010210 -</t>
  </si>
  <si>
    <t>2010211 -</t>
  </si>
  <si>
    <t>2010212 -</t>
  </si>
  <si>
    <t>2010214 -</t>
  </si>
  <si>
    <t>2010216 -</t>
  </si>
  <si>
    <t>2010217 -</t>
  </si>
  <si>
    <t>2020102 -</t>
  </si>
  <si>
    <t>2020202 -</t>
  </si>
  <si>
    <t>4100101 -</t>
  </si>
  <si>
    <t>4200101 -</t>
  </si>
  <si>
    <t>4200102 -</t>
  </si>
  <si>
    <t>4200103 -</t>
  </si>
  <si>
    <t>4200104 -</t>
  </si>
  <si>
    <t>4200201 -</t>
  </si>
  <si>
    <t>8002120 -</t>
  </si>
  <si>
    <t>42172017 -</t>
  </si>
  <si>
    <t>73152101 -</t>
  </si>
  <si>
    <t>72101507 -</t>
  </si>
  <si>
    <t>73161517 -</t>
  </si>
  <si>
    <t>85160000 -</t>
  </si>
  <si>
    <t>81112300 -</t>
  </si>
  <si>
    <t>41111505 - 41111621 - 41111622 - 41112414 - 41113646 - 41113647 - 41113684 - 41114421 -</t>
  </si>
  <si>
    <t>86101705 - 86101810 - 86132000 -</t>
  </si>
  <si>
    <t>Servicio Aseo (Limpieza Hospitalaria)</t>
  </si>
  <si>
    <t>Suministro de Material Médico Quirúrgico</t>
  </si>
  <si>
    <t>Suministro de Material de Osteosíntesis</t>
  </si>
  <si>
    <t>Suministro de Material Odontología</t>
  </si>
  <si>
    <t>Mantenimiento preventivo y correctivo de los equipos de computo del hospital, software central.</t>
  </si>
  <si>
    <t>Calibración certificada de Equipos Biomédicos y Equipos de medición.</t>
  </si>
  <si>
    <t>Suministro de Insumos y reactivos para pruebas infecciosas, vigilancia epidemiológica, marcadores tumorales y coagulación.</t>
  </si>
  <si>
    <t>84131500 - 84131600 -</t>
  </si>
  <si>
    <t>80161801 - 82121700 -</t>
  </si>
  <si>
    <t>50202306 - 50181900 -</t>
  </si>
  <si>
    <t>Material Para Laboratorio (Banco de Sangre)</t>
  </si>
  <si>
    <t>Suministro de Insumos Para Laboratorio de microbiología, para la identificación y pruebas de susceptibilidad de los microorganismos aislados de las muestras provenientes de usuarios de los diferentes servicios del Hospital.</t>
  </si>
  <si>
    <t>Suministro de bolsas para recolección de sangre  y separación de hemocomponentes.</t>
  </si>
  <si>
    <t>Suministro de reactivo para pruebas de vih,  hepatitis b, hepatitis c,  Chagas, core, sífilis y htlv 1-2 para el servicio de banco de sangre.</t>
  </si>
  <si>
    <t>Adquisición pruebas de gel inmunohematologia por la técnica de micro tipificación en gel- centrifugación para el servicio de banco de sangre del hospital.</t>
  </si>
  <si>
    <t>Realización de pruebas confirmatorias para el servicio de banco de sangre del hospital.</t>
  </si>
  <si>
    <t>Adquisición de suero control débil positivo para realización de la curva de validación  para  el servicio de banco de sangre del hospital.</t>
  </si>
  <si>
    <t>Adquisición de insumos y reactivos para inmunohematologia  (suero Coombs, suero hemoclasificacion, puntas amarillas, tubos para recolección y procesamiento de  muestras  y otros) para el servicio de banco de sangre del hospital.</t>
  </si>
  <si>
    <t>Suministro de insumos y reactivos para el equipo hemocue para el servicio de banco de sangre del hospital.</t>
  </si>
  <si>
    <t xml:space="preserve">El HOSPITAL FEDERICO LLERAS ACOSTA, para el año 2020 será un hospital auto sostenible, líder en el Centro Sur del país en la oferta de  servicios de alta complejidad de forma segura y humanizada,  a través de un equipo humano comprometido y calificado, utilizando tecnología avanzada;  referentes en Docencia, Investigación e Innovación en salud, con un sistema de gestión integral implementado, comprometidos con el medio ambiente, la competitividad del Departamento del Tolima y la responsabilidad social. </t>
  </si>
  <si>
    <t>Adquisición de Póliza de seguro SOAT, Póliza Responsabilidad Civil Extracontractual, Póliza Responsabilidad Clínicas y Hospitales, Póliza Judicial cobro de Cartera, Póliza Responsabilidad Civil Servidor Público, Póliza de Cumplimiento, Pólizas Automóvil, Manejo Global, Previhospital, Transporte de Mercancías, Transporte de Valores.</t>
  </si>
  <si>
    <t>Material Para Laboratorio.</t>
  </si>
  <si>
    <t>Somos una Empresa Social del Estado,  centro de referencia de la red pública del  Departamento del Tolima,  que presta servicios de salud de mediana y alta complejidad,  comprometidos con la docencia e investigación y la satisfacción de nuestros usuarios,  su familia y  grupos de interés a través de  la mejora continua, atención humanizada, principios éticos y  el fomento de la  participación social.</t>
  </si>
  <si>
    <t>Compra de agua en botellón, fórmula láctea de continuación, fórmula láctea de continuación en polvo sin lactosa, formula láctea liquida de iniciación infantil, fórmula láctea líquida para recién nacido con bajo peso, galletas de sal, jugos en caja, complemento nutricional extensamente hidrolizado.</t>
  </si>
  <si>
    <t>Suministro de Insumos Para Laboratorio Clínico, material para toma de muestras, reactivos colorantes, sensidiscos para pruebas alternas de susceptibilidad, suero hemoclasificador, pipetas, para procesos pre y analíticos del proceso de ayuda diagnóstica.</t>
  </si>
  <si>
    <t>Oficina Jurídica</t>
  </si>
  <si>
    <t xml:space="preserve">Compra de repuestos para adelantar labores de mantenimiento preventivo y correctivo en los equipos de computo del hospital y  para equipo Industrial e imboliriario,ascensor-neveras-congeladores </t>
  </si>
  <si>
    <t>Mantenimiento de equipo biomédico, equipo industrial, mobiliario y operación de equipos de calderas y trasformador,Mantenimiento de dos ascensores camilleros  y ascensor de carga</t>
  </si>
  <si>
    <t xml:space="preserve">11  meses </t>
  </si>
  <si>
    <t>5 meses</t>
  </si>
  <si>
    <r>
      <t xml:space="preserve">Suministro de medicamentos que se requieren para la atención de pacientes en los servicios del hospital y de forma ambulatoria para usuarios de EPSs y ambulatorios en oncología de otras EPS que tienen contrato con la institución. </t>
    </r>
    <r>
      <rPr>
        <b/>
        <sz val="12"/>
        <rFont val="Verdana"/>
        <family val="2"/>
      </rPr>
      <t xml:space="preserve"> </t>
    </r>
  </si>
  <si>
    <t xml:space="preserve">farmacia </t>
  </si>
  <si>
    <t>El Hospital Federico lleras requiere la Adquisición de ropa quirúrgica desechable, para la atención de pacientes en los servicios del hospital.</t>
  </si>
  <si>
    <t>Subgerencia Administrativa y financiera</t>
  </si>
  <si>
    <t xml:space="preserve">Unidades Funcionales </t>
  </si>
  <si>
    <t>Gestion Documental</t>
  </si>
  <si>
    <t xml:space="preserve"> 4 meses</t>
  </si>
  <si>
    <t>6 meses</t>
  </si>
  <si>
    <t xml:space="preserve">Reforzamiento Estructural - Central de esterilizacion - Calentamiento con energia solar </t>
  </si>
  <si>
    <t>Suministro de Insumos realización de exámenes de ayuda diagnóstica en las secciones de química sanguínea, hematología, coagulación, uro análisis, pruebas para gases arteriales</t>
  </si>
  <si>
    <t>Suministro de Insumos realización de exámenes de ayuda diagnóstica en las secciones de química sanguínea, hematología, coagulación, uro análisis.</t>
  </si>
  <si>
    <t>Convocatoria Pública de Menor  Cuantía</t>
  </si>
  <si>
    <t xml:space="preserve">Almacen </t>
  </si>
  <si>
    <t xml:space="preserve">Contratacion </t>
  </si>
  <si>
    <t>PLAN ANUAL DE ADQUISICIONES VIGENCIA 2018</t>
  </si>
  <si>
    <r>
      <t xml:space="preserve">El principal objetivo del Plan Anual de Adquisiciones es permitir que </t>
    </r>
    <r>
      <rPr>
        <b/>
        <sz val="16"/>
        <color indexed="8"/>
        <rFont val="Verdana"/>
        <family val="2"/>
      </rPr>
      <t>El Hospital Federico Lleras Acosta de Ibagué – Tolima</t>
    </r>
    <r>
      <rPr>
        <sz val="16"/>
        <color indexed="8"/>
        <rFont val="Verdana"/>
        <family val="2"/>
      </rPr>
      <t xml:space="preserve"> </t>
    </r>
    <r>
      <rPr>
        <b/>
        <sz val="16"/>
        <color indexed="8"/>
        <rFont val="Verdana"/>
        <family val="2"/>
      </rPr>
      <t>E.S.E.</t>
    </r>
    <r>
      <rPr>
        <sz val="16"/>
        <color indexed="8"/>
        <rFont val="Verdana"/>
        <family val="2"/>
      </rPr>
      <t>, aumente la probabilidad de lograr mejores condiciones de competencia a través de la participación de un mayor número de operadores económicos interesados en los procesos de selección que se van a adelantar durante el año fiscal 2018, y que el Estado cuente con información suficiente para realizar compras coordinadas.</t>
    </r>
  </si>
  <si>
    <t>Enero de 2018</t>
  </si>
  <si>
    <t>Febrero de 2018</t>
  </si>
  <si>
    <t>Enero  de 2018</t>
  </si>
  <si>
    <t>Durante la vigencia 2018</t>
  </si>
  <si>
    <t>Junio  de 2018</t>
  </si>
  <si>
    <t>octubre   de 2018</t>
  </si>
  <si>
    <t>Febrero  de 2018</t>
  </si>
  <si>
    <t>Marzo  de 2018</t>
  </si>
  <si>
    <t>TGI</t>
  </si>
  <si>
    <t>Compra de Repuestos e insumos necesarios para adelantar labores de mantenimiento en los equipos médicos del hospital-equipos biomedicos,camillas,</t>
  </si>
  <si>
    <t xml:space="preserve">Reposición  de aires acondicionados </t>
  </si>
  <si>
    <t>Compra de planta electrica y Otros gastos no proyectados</t>
  </si>
  <si>
    <t xml:space="preserve">Todas las areas </t>
  </si>
  <si>
    <t xml:space="preserve">Compra equipos para el buen desarrollo del Hospital como son  equipos de computo, equipos biomedicos que no se estimen  por reposisicon equipos administrativos  </t>
  </si>
  <si>
    <t>12 MESES</t>
  </si>
  <si>
    <t xml:space="preserve"> servicio de gestion  documental en la segunda fase de la  implementacion de un sofware con el modulo de radricacion de correspondencia </t>
  </si>
  <si>
    <t xml:space="preserve">12 meses </t>
  </si>
  <si>
    <t xml:space="preserve">10 meses </t>
  </si>
  <si>
    <t xml:space="preserve">1,5 meses </t>
  </si>
  <si>
    <t>marzo  de 2018</t>
  </si>
  <si>
    <t>Suministro de paquete de control de calidad externo en inmunoserologia para el servicio de banco de sangre del hospital.</t>
  </si>
  <si>
    <t>Contrato de comodato</t>
  </si>
  <si>
    <t xml:space="preserve">2739805 </t>
  </si>
  <si>
    <t xml:space="preserve">2 meses </t>
  </si>
  <si>
    <t xml:space="preserve">compra de pesa bebe.  Mon itores de signos vitales con presiones invasivas, incubadora cerrada , servocuna (incubadora abierta),ventiladores neonatales , /pediatricos,Ventiladores de alta  frecuencia pediatricos </t>
  </si>
  <si>
    <t>11 meses</t>
  </si>
  <si>
    <t xml:space="preserve">Reposición de equipos biomédicos para las diferentes areas del Hospital </t>
  </si>
</sst>
</file>

<file path=xl/styles.xml><?xml version="1.0" encoding="utf-8"?>
<styleSheet xmlns="http://schemas.openxmlformats.org/spreadsheetml/2006/main">
  <numFmts count="3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_(* #,##0_);_(* \(#,##0\);_(* &quot;-&quot;??_);_(@_)"/>
    <numFmt numFmtId="174" formatCode="_(* #,##0.0_);_(* \(#,##0.0\);_(* &quot;-&quot;??_);_(@_)"/>
    <numFmt numFmtId="175" formatCode="[$$-240A]\ #,##0.00"/>
    <numFmt numFmtId="176" formatCode="[$$-240A]\ #,##0"/>
    <numFmt numFmtId="177" formatCode="&quot;Sí&quot;;&quot;Sí&quot;;&quot;No&quot;"/>
    <numFmt numFmtId="178" formatCode="&quot;Verdadero&quot;;&quot;Verdadero&quot;;&quot;Falso&quot;"/>
    <numFmt numFmtId="179" formatCode="&quot;Activado&quot;;&quot;Activado&quot;;&quot;Desactivado&quot;"/>
    <numFmt numFmtId="180" formatCode="[$€-2]\ #,##0.00_);[Red]\([$€-2]\ #,##0.00\)"/>
    <numFmt numFmtId="181" formatCode="_(&quot;$&quot;\ * #,##0.000_);_(&quot;$&quot;\ * \(#,##0.000\);_(&quot;$&quot;\ * &quot;-&quot;??_);_(@_)"/>
    <numFmt numFmtId="182" formatCode="_-* #,##0\ _€_-;\-* #,##0\ _€_-;_-* &quot;-&quot;??\ _€_-;_-@_-"/>
    <numFmt numFmtId="183" formatCode="0.0"/>
    <numFmt numFmtId="184" formatCode="_-* #,##0.00_-;\-* #,##0.00_-;_-* &quot;-&quot;??_-;_-@_-"/>
    <numFmt numFmtId="185" formatCode="[$-C0A]dddd\,\ dd&quot; de &quot;mmmm&quot; de &quot;yyyy"/>
    <numFmt numFmtId="186" formatCode="[$-C0A]mmmm\-yy;@"/>
  </numFmts>
  <fonts count="61">
    <font>
      <sz val="11"/>
      <color theme="1"/>
      <name val="Calibri"/>
      <family val="2"/>
    </font>
    <font>
      <sz val="11"/>
      <color indexed="8"/>
      <name val="Calibri"/>
      <family val="2"/>
    </font>
    <font>
      <sz val="10"/>
      <name val="Arial"/>
      <family val="2"/>
    </font>
    <font>
      <sz val="12"/>
      <name val="Verdana"/>
      <family val="2"/>
    </font>
    <font>
      <b/>
      <sz val="16"/>
      <color indexed="8"/>
      <name val="Verdana"/>
      <family val="2"/>
    </font>
    <font>
      <sz val="16"/>
      <color indexed="8"/>
      <name val="Verdana"/>
      <family val="2"/>
    </font>
    <font>
      <b/>
      <sz val="12"/>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9"/>
      <name val="Verdana"/>
      <family val="2"/>
    </font>
    <font>
      <sz val="12"/>
      <color indexed="8"/>
      <name val="Verdana"/>
      <family val="2"/>
    </font>
    <font>
      <b/>
      <sz val="12"/>
      <color indexed="8"/>
      <name val="Verdana"/>
      <family val="2"/>
    </font>
    <font>
      <b/>
      <sz val="16"/>
      <color indexed="8"/>
      <name val="Calibri"/>
      <family val="2"/>
    </font>
    <font>
      <sz val="14"/>
      <color indexed="8"/>
      <name val="Verdana"/>
      <family val="2"/>
    </font>
    <font>
      <sz val="16"/>
      <color indexed="8"/>
      <name val="Calibri"/>
      <family val="2"/>
    </font>
    <font>
      <b/>
      <sz val="14"/>
      <color indexed="8"/>
      <name val="Calibri"/>
      <family val="2"/>
    </font>
    <font>
      <sz val="1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2"/>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0"/>
      <name val="Verdana"/>
      <family val="2"/>
    </font>
    <font>
      <sz val="12"/>
      <color theme="1"/>
      <name val="Verdana"/>
      <family val="2"/>
    </font>
    <font>
      <b/>
      <sz val="12"/>
      <color theme="1"/>
      <name val="Verdana"/>
      <family val="2"/>
    </font>
    <font>
      <b/>
      <sz val="16"/>
      <color theme="1"/>
      <name val="Calibri"/>
      <family val="2"/>
    </font>
    <font>
      <sz val="14"/>
      <color theme="1"/>
      <name val="Verdana"/>
      <family val="2"/>
    </font>
    <font>
      <sz val="16"/>
      <color theme="1"/>
      <name val="Calibri"/>
      <family val="2"/>
    </font>
    <font>
      <sz val="18"/>
      <color theme="1"/>
      <name val="Calibri"/>
      <family val="2"/>
    </font>
    <font>
      <b/>
      <sz val="14"/>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style="medium"/>
      <right style="medium"/>
      <top style="medium"/>
      <bottom style="thin"/>
    </border>
    <border>
      <left style="medium"/>
      <right style="medium"/>
      <top style="thin"/>
      <bottom style="thin"/>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color indexed="63"/>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4" fontId="44"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44"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39" fillId="0" borderId="8" applyNumberFormat="0" applyFill="0" applyAlignment="0" applyProtection="0"/>
    <xf numFmtId="0" fontId="52" fillId="0" borderId="9" applyNumberFormat="0" applyFill="0" applyAlignment="0" applyProtection="0"/>
  </cellStyleXfs>
  <cellXfs count="114">
    <xf numFmtId="0" fontId="0" fillId="0" borderId="0" xfId="0" applyFont="1" applyAlignment="1">
      <alignment/>
    </xf>
    <xf numFmtId="0" fontId="52" fillId="0" borderId="0" xfId="0" applyFont="1" applyAlignment="1">
      <alignment/>
    </xf>
    <xf numFmtId="0" fontId="53" fillId="23" borderId="10" xfId="38" applyFont="1" applyBorder="1" applyAlignment="1">
      <alignment horizontal="center" vertical="center" wrapText="1"/>
    </xf>
    <xf numFmtId="0" fontId="53" fillId="23" borderId="11" xfId="38" applyFont="1" applyBorder="1" applyAlignment="1">
      <alignment horizontal="center" vertical="center" wrapText="1"/>
    </xf>
    <xf numFmtId="0" fontId="53" fillId="23" borderId="12" xfId="38" applyFont="1" applyBorder="1" applyAlignment="1">
      <alignment horizontal="center" vertical="center" wrapText="1"/>
    </xf>
    <xf numFmtId="0" fontId="53" fillId="23" borderId="13" xfId="38" applyFont="1" applyBorder="1" applyAlignment="1">
      <alignment horizontal="center" vertical="center" wrapText="1"/>
    </xf>
    <xf numFmtId="0" fontId="54" fillId="0" borderId="0" xfId="0" applyFont="1" applyAlignment="1">
      <alignment horizontal="center" vertical="center" wrapText="1"/>
    </xf>
    <xf numFmtId="0" fontId="54" fillId="0" borderId="0" xfId="0" applyFont="1" applyAlignment="1">
      <alignment wrapText="1"/>
    </xf>
    <xf numFmtId="0" fontId="54" fillId="0" borderId="0" xfId="0" applyFont="1" applyAlignment="1">
      <alignment horizontal="right" wrapText="1"/>
    </xf>
    <xf numFmtId="0" fontId="54" fillId="0" borderId="0" xfId="0" applyFont="1" applyAlignment="1">
      <alignment vertical="center" wrapText="1"/>
    </xf>
    <xf numFmtId="0" fontId="55" fillId="0" borderId="0" xfId="0" applyFont="1" applyAlignment="1">
      <alignment/>
    </xf>
    <xf numFmtId="0" fontId="55" fillId="0" borderId="0" xfId="0" applyFont="1" applyAlignment="1">
      <alignment wrapText="1"/>
    </xf>
    <xf numFmtId="0" fontId="55" fillId="0" borderId="0" xfId="0" applyFont="1" applyAlignment="1">
      <alignment vertical="center"/>
    </xf>
    <xf numFmtId="0" fontId="54" fillId="0" borderId="0" xfId="0" applyFont="1" applyFill="1" applyAlignment="1">
      <alignment wrapText="1"/>
    </xf>
    <xf numFmtId="0" fontId="54" fillId="0" borderId="14" xfId="0" applyFont="1" applyBorder="1" applyAlignment="1">
      <alignment wrapText="1"/>
    </xf>
    <xf numFmtId="0" fontId="54" fillId="0" borderId="15" xfId="0" applyFont="1" applyBorder="1" applyAlignment="1">
      <alignment wrapText="1"/>
    </xf>
    <xf numFmtId="0" fontId="54" fillId="0" borderId="16" xfId="0" applyFont="1" applyBorder="1" applyAlignment="1">
      <alignment wrapText="1"/>
    </xf>
    <xf numFmtId="0" fontId="54" fillId="0" borderId="17" xfId="0" applyFont="1" applyBorder="1" applyAlignment="1">
      <alignment wrapText="1"/>
    </xf>
    <xf numFmtId="0" fontId="54" fillId="0" borderId="18" xfId="0" applyFont="1" applyBorder="1" applyAlignment="1">
      <alignment wrapText="1"/>
    </xf>
    <xf numFmtId="0" fontId="54" fillId="0" borderId="19" xfId="0" applyFont="1" applyBorder="1" applyAlignment="1">
      <alignment wrapText="1"/>
    </xf>
    <xf numFmtId="0" fontId="54" fillId="0" borderId="20" xfId="0" applyFont="1" applyBorder="1" applyAlignment="1">
      <alignment wrapText="1"/>
    </xf>
    <xf numFmtId="0" fontId="54" fillId="0" borderId="21" xfId="0" applyFont="1" applyBorder="1" applyAlignment="1">
      <alignment wrapText="1"/>
    </xf>
    <xf numFmtId="0" fontId="54" fillId="0" borderId="0" xfId="0" applyFont="1" applyBorder="1" applyAlignment="1">
      <alignment horizontal="center" vertical="center" wrapText="1"/>
    </xf>
    <xf numFmtId="3" fontId="55" fillId="0" borderId="0" xfId="0" applyNumberFormat="1" applyFont="1" applyBorder="1" applyAlignment="1">
      <alignment horizontal="center" vertical="center" wrapText="1"/>
    </xf>
    <xf numFmtId="0" fontId="54" fillId="0" borderId="0" xfId="0" applyFont="1" applyAlignment="1">
      <alignment horizontal="center" wrapText="1"/>
    </xf>
    <xf numFmtId="0" fontId="0" fillId="0" borderId="0" xfId="0" applyAlignment="1">
      <alignment/>
    </xf>
    <xf numFmtId="0" fontId="56" fillId="0" borderId="0" xfId="0" applyFont="1" applyAlignment="1">
      <alignment horizontal="left" vertical="center"/>
    </xf>
    <xf numFmtId="0" fontId="56" fillId="0" borderId="0" xfId="0" applyFont="1" applyAlignment="1">
      <alignment horizontal="left"/>
    </xf>
    <xf numFmtId="0" fontId="0" fillId="0" borderId="0" xfId="0" applyAlignment="1">
      <alignment horizontal="left"/>
    </xf>
    <xf numFmtId="0" fontId="44" fillId="0" borderId="0" xfId="0" applyFont="1" applyBorder="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wrapText="1"/>
    </xf>
    <xf numFmtId="3" fontId="54" fillId="0" borderId="0" xfId="0" applyNumberFormat="1" applyFont="1" applyAlignment="1">
      <alignment wrapText="1"/>
    </xf>
    <xf numFmtId="3" fontId="54" fillId="0" borderId="0" xfId="0" applyNumberFormat="1" applyFont="1" applyFill="1" applyAlignment="1">
      <alignment wrapText="1"/>
    </xf>
    <xf numFmtId="0" fontId="54" fillId="33" borderId="0" xfId="0" applyFont="1" applyFill="1" applyAlignment="1">
      <alignment wrapText="1"/>
    </xf>
    <xf numFmtId="3" fontId="54" fillId="33" borderId="0" xfId="0" applyNumberFormat="1" applyFont="1" applyFill="1" applyAlignment="1">
      <alignment wrapText="1"/>
    </xf>
    <xf numFmtId="0" fontId="56" fillId="0" borderId="0" xfId="0" applyFont="1" applyAlignment="1">
      <alignment vertical="center"/>
    </xf>
    <xf numFmtId="0" fontId="56" fillId="0" borderId="0" xfId="0" applyFont="1" applyAlignment="1">
      <alignment/>
    </xf>
    <xf numFmtId="0" fontId="53" fillId="23" borderId="22" xfId="38" applyFont="1" applyBorder="1" applyAlignment="1">
      <alignment horizontal="center" vertical="center" wrapText="1"/>
    </xf>
    <xf numFmtId="0" fontId="3" fillId="0" borderId="23" xfId="38"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3" xfId="0" applyFont="1" applyFill="1" applyBorder="1" applyAlignment="1">
      <alignment horizontal="center" vertical="center" wrapText="1"/>
    </xf>
    <xf numFmtId="43" fontId="3" fillId="0" borderId="23" xfId="48" applyFont="1" applyFill="1" applyBorder="1" applyAlignment="1">
      <alignment horizontal="right" vertical="center"/>
    </xf>
    <xf numFmtId="186" fontId="3" fillId="0" borderId="23"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0" fontId="3" fillId="0" borderId="23" xfId="38" applyFont="1" applyFill="1" applyBorder="1" applyAlignment="1">
      <alignment horizontal="left" vertical="center" wrapText="1"/>
    </xf>
    <xf numFmtId="0" fontId="3" fillId="0" borderId="23" xfId="0" applyFont="1" applyFill="1" applyBorder="1" applyAlignment="1" quotePrefix="1">
      <alignment horizontal="left" vertical="center" wrapText="1"/>
    </xf>
    <xf numFmtId="1" fontId="3" fillId="0" borderId="23" xfId="0" applyNumberFormat="1" applyFont="1" applyFill="1" applyBorder="1" applyAlignment="1">
      <alignment horizontal="center" vertical="center" wrapText="1"/>
    </xf>
    <xf numFmtId="0" fontId="53" fillId="23" borderId="24" xfId="38" applyFont="1" applyBorder="1" applyAlignment="1">
      <alignment horizontal="center" vertical="center" wrapText="1"/>
    </xf>
    <xf numFmtId="0" fontId="3" fillId="0" borderId="25" xfId="0" applyFont="1" applyFill="1" applyBorder="1" applyAlignment="1">
      <alignment horizontal="center" vertical="center"/>
    </xf>
    <xf numFmtId="0" fontId="3" fillId="0" borderId="25" xfId="0" applyFont="1" applyBorder="1" applyAlignment="1">
      <alignment horizontal="center" vertical="center"/>
    </xf>
    <xf numFmtId="0" fontId="3" fillId="0" borderId="23" xfId="0" applyFont="1" applyBorder="1" applyAlignment="1">
      <alignment horizontal="left" vertical="center" wrapText="1"/>
    </xf>
    <xf numFmtId="0" fontId="3" fillId="34" borderId="25" xfId="0" applyFont="1" applyFill="1" applyBorder="1" applyAlignment="1">
      <alignment horizontal="center" vertical="center"/>
    </xf>
    <xf numFmtId="0" fontId="3" fillId="34" borderId="23" xfId="0" applyFont="1" applyFill="1" applyBorder="1" applyAlignment="1">
      <alignment wrapText="1"/>
    </xf>
    <xf numFmtId="0" fontId="3" fillId="34" borderId="23" xfId="0" applyFont="1" applyFill="1" applyBorder="1" applyAlignment="1">
      <alignment horizontal="center" wrapText="1"/>
    </xf>
    <xf numFmtId="0" fontId="3" fillId="0" borderId="23" xfId="0" applyFont="1" applyBorder="1" applyAlignment="1">
      <alignment vertical="center" wrapText="1"/>
    </xf>
    <xf numFmtId="0" fontId="3" fillId="0" borderId="23" xfId="0" applyFont="1" applyFill="1" applyBorder="1" applyAlignment="1">
      <alignment vertical="center" wrapText="1"/>
    </xf>
    <xf numFmtId="0" fontId="3" fillId="35" borderId="23" xfId="0" applyFont="1" applyFill="1" applyBorder="1" applyAlignment="1">
      <alignment wrapText="1"/>
    </xf>
    <xf numFmtId="0" fontId="3" fillId="35" borderId="23" xfId="0" applyFont="1" applyFill="1" applyBorder="1" applyAlignment="1">
      <alignment horizontal="center" wrapText="1"/>
    </xf>
    <xf numFmtId="0" fontId="3" fillId="35" borderId="25" xfId="0" applyFont="1" applyFill="1" applyBorder="1" applyAlignment="1">
      <alignment horizontal="center" vertical="center"/>
    </xf>
    <xf numFmtId="3" fontId="3" fillId="35" borderId="23" xfId="0" applyNumberFormat="1" applyFont="1" applyFill="1" applyBorder="1" applyAlignment="1">
      <alignment wrapText="1"/>
    </xf>
    <xf numFmtId="43" fontId="3" fillId="0" borderId="23" xfId="48" applyFont="1" applyFill="1" applyBorder="1" applyAlignment="1">
      <alignment horizontal="right" vertical="center" wrapText="1"/>
    </xf>
    <xf numFmtId="3" fontId="55" fillId="0" borderId="0" xfId="0" applyNumberFormat="1" applyFont="1" applyAlignment="1">
      <alignment wrapText="1"/>
    </xf>
    <xf numFmtId="43" fontId="54" fillId="0" borderId="0" xfId="0" applyNumberFormat="1" applyFont="1" applyAlignment="1">
      <alignment wrapText="1"/>
    </xf>
    <xf numFmtId="3" fontId="3" fillId="0" borderId="23" xfId="0" applyNumberFormat="1" applyFont="1" applyFill="1" applyBorder="1" applyAlignment="1">
      <alignment wrapText="1"/>
    </xf>
    <xf numFmtId="43" fontId="54" fillId="0" borderId="0" xfId="0" applyNumberFormat="1" applyFont="1" applyFill="1" applyAlignment="1">
      <alignment wrapText="1"/>
    </xf>
    <xf numFmtId="3" fontId="3" fillId="0" borderId="23" xfId="0" applyNumberFormat="1" applyFont="1" applyFill="1" applyBorder="1" applyAlignment="1">
      <alignment horizontal="right" vertical="center"/>
    </xf>
    <xf numFmtId="0" fontId="3" fillId="0" borderId="23" xfId="0" applyFont="1" applyFill="1" applyBorder="1" applyAlignment="1">
      <alignment vertical="center"/>
    </xf>
    <xf numFmtId="0" fontId="3" fillId="0" borderId="23" xfId="0" applyFont="1" applyFill="1" applyBorder="1" applyAlignment="1">
      <alignment horizontal="center" vertical="center"/>
    </xf>
    <xf numFmtId="3" fontId="3" fillId="0" borderId="23" xfId="48" applyNumberFormat="1" applyFont="1" applyFill="1" applyBorder="1" applyAlignment="1">
      <alignment horizontal="center" vertical="center" wrapText="1"/>
    </xf>
    <xf numFmtId="3" fontId="53" fillId="0" borderId="0" xfId="0" applyNumberFormat="1" applyFont="1" applyFill="1" applyAlignment="1">
      <alignment wrapText="1"/>
    </xf>
    <xf numFmtId="175" fontId="58" fillId="0" borderId="15" xfId="0" applyNumberFormat="1" applyFont="1" applyBorder="1" applyAlignment="1">
      <alignment horizontal="left" vertical="center" wrapText="1"/>
    </xf>
    <xf numFmtId="175" fontId="58" fillId="0" borderId="16" xfId="0" applyNumberFormat="1" applyFont="1" applyBorder="1" applyAlignment="1">
      <alignment horizontal="left" vertical="center" wrapText="1"/>
    </xf>
    <xf numFmtId="175" fontId="58" fillId="0" borderId="17" xfId="0" applyNumberFormat="1" applyFont="1" applyBorder="1" applyAlignment="1">
      <alignment horizontal="left" vertical="center" wrapText="1"/>
    </xf>
    <xf numFmtId="14" fontId="58" fillId="0" borderId="19" xfId="0" applyNumberFormat="1" applyFont="1" applyBorder="1" applyAlignment="1">
      <alignment horizontal="left" vertical="center" wrapText="1"/>
    </xf>
    <xf numFmtId="14" fontId="58" fillId="0" borderId="20" xfId="0" applyNumberFormat="1" applyFont="1" applyBorder="1" applyAlignment="1">
      <alignment horizontal="left" vertical="center" wrapText="1"/>
    </xf>
    <xf numFmtId="14" fontId="58" fillId="0" borderId="21" xfId="0" applyNumberFormat="1" applyFont="1" applyBorder="1" applyAlignment="1">
      <alignment horizontal="left" vertical="center" wrapText="1"/>
    </xf>
    <xf numFmtId="0" fontId="55" fillId="0" borderId="26" xfId="0" applyFont="1" applyBorder="1" applyAlignment="1">
      <alignment horizontal="center" vertical="center" wrapText="1"/>
    </xf>
    <xf numFmtId="0" fontId="59" fillId="36" borderId="27" xfId="0" applyFont="1" applyFill="1" applyBorder="1" applyAlignment="1">
      <alignment horizontal="center" vertical="center" wrapText="1"/>
    </xf>
    <xf numFmtId="0" fontId="59" fillId="36" borderId="28" xfId="0" applyFont="1" applyFill="1" applyBorder="1" applyAlignment="1">
      <alignment horizontal="center" vertical="center" wrapText="1"/>
    </xf>
    <xf numFmtId="0" fontId="59" fillId="36" borderId="29" xfId="0" applyFont="1" applyFill="1" applyBorder="1" applyAlignment="1">
      <alignment horizontal="center" vertical="center" wrapText="1"/>
    </xf>
    <xf numFmtId="0" fontId="59" fillId="36" borderId="30" xfId="0" applyFont="1" applyFill="1" applyBorder="1" applyAlignment="1">
      <alignment horizontal="center" vertical="center" wrapText="1"/>
    </xf>
    <xf numFmtId="0" fontId="59" fillId="36" borderId="0" xfId="0" applyFont="1" applyFill="1" applyBorder="1" applyAlignment="1">
      <alignment horizontal="center" vertical="center" wrapText="1"/>
    </xf>
    <xf numFmtId="0" fontId="59" fillId="36" borderId="31" xfId="0" applyFont="1" applyFill="1" applyBorder="1" applyAlignment="1">
      <alignment horizontal="center" vertical="center" wrapText="1"/>
    </xf>
    <xf numFmtId="0" fontId="59" fillId="36" borderId="32" xfId="0" applyFont="1" applyFill="1" applyBorder="1" applyAlignment="1">
      <alignment horizontal="center" vertical="center" wrapText="1"/>
    </xf>
    <xf numFmtId="0" fontId="59" fillId="36" borderId="26" xfId="0" applyFont="1" applyFill="1" applyBorder="1" applyAlignment="1">
      <alignment horizontal="center" vertical="center" wrapText="1"/>
    </xf>
    <xf numFmtId="0" fontId="59" fillId="36" borderId="33" xfId="0" applyFont="1" applyFill="1" applyBorder="1" applyAlignment="1">
      <alignment horizontal="center" vertical="center" wrapText="1"/>
    </xf>
    <xf numFmtId="0" fontId="60" fillId="36" borderId="14" xfId="0" applyFont="1" applyFill="1" applyBorder="1" applyAlignment="1">
      <alignment horizontal="left" vertical="center" wrapText="1"/>
    </xf>
    <xf numFmtId="0" fontId="60" fillId="36" borderId="17" xfId="0" applyFont="1" applyFill="1" applyBorder="1" applyAlignment="1">
      <alignment horizontal="left" vertical="center" wrapText="1"/>
    </xf>
    <xf numFmtId="0" fontId="60" fillId="36" borderId="18" xfId="0" applyFont="1" applyFill="1" applyBorder="1" applyAlignment="1">
      <alignment horizontal="left" vertical="center" wrapText="1"/>
    </xf>
    <xf numFmtId="0" fontId="60" fillId="36" borderId="21" xfId="0" applyFont="1" applyFill="1" applyBorder="1" applyAlignment="1">
      <alignment horizontal="left" vertical="center" wrapText="1"/>
    </xf>
    <xf numFmtId="0" fontId="60" fillId="36" borderId="10" xfId="0" applyFont="1" applyFill="1" applyBorder="1" applyAlignment="1">
      <alignment horizontal="left" vertical="center" wrapText="1"/>
    </xf>
    <xf numFmtId="0" fontId="60" fillId="36" borderId="13" xfId="0" applyFont="1" applyFill="1" applyBorder="1" applyAlignment="1">
      <alignment horizontal="left" vertical="center" wrapText="1"/>
    </xf>
    <xf numFmtId="0" fontId="58" fillId="0" borderId="15" xfId="0" applyFont="1" applyBorder="1" applyAlignment="1">
      <alignment horizontal="left" vertical="center" wrapText="1"/>
    </xf>
    <xf numFmtId="0" fontId="58" fillId="0" borderId="16" xfId="0" applyFont="1" applyBorder="1" applyAlignment="1">
      <alignment horizontal="left" vertical="center" wrapText="1"/>
    </xf>
    <xf numFmtId="0" fontId="58" fillId="0" borderId="17" xfId="0" applyFont="1" applyBorder="1" applyAlignment="1">
      <alignment horizontal="left" vertical="center" wrapText="1"/>
    </xf>
    <xf numFmtId="175" fontId="58" fillId="0" borderId="15" xfId="0" applyNumberFormat="1" applyFont="1" applyFill="1" applyBorder="1" applyAlignment="1">
      <alignment horizontal="left" vertical="center" wrapText="1"/>
    </xf>
    <xf numFmtId="175" fontId="58" fillId="0" borderId="16" xfId="0" applyNumberFormat="1" applyFont="1" applyFill="1" applyBorder="1" applyAlignment="1">
      <alignment horizontal="left" vertical="center" wrapText="1"/>
    </xf>
    <xf numFmtId="175" fontId="58" fillId="0" borderId="17" xfId="0" applyNumberFormat="1" applyFont="1" applyFill="1" applyBorder="1" applyAlignment="1">
      <alignment horizontal="left" vertical="center" wrapText="1"/>
    </xf>
    <xf numFmtId="0" fontId="56" fillId="36" borderId="11" xfId="0" applyFont="1" applyFill="1" applyBorder="1" applyAlignment="1">
      <alignment horizontal="left" vertical="center" wrapText="1"/>
    </xf>
    <xf numFmtId="0" fontId="56" fillId="36" borderId="12" xfId="0" applyFont="1" applyFill="1" applyBorder="1" applyAlignment="1">
      <alignment horizontal="left" vertical="center" wrapText="1"/>
    </xf>
    <xf numFmtId="0" fontId="56" fillId="36" borderId="13" xfId="0" applyFont="1" applyFill="1" applyBorder="1" applyAlignment="1">
      <alignment horizontal="left" vertical="center" wrapText="1"/>
    </xf>
    <xf numFmtId="0" fontId="58" fillId="36" borderId="15" xfId="0" applyFont="1" applyFill="1" applyBorder="1" applyAlignment="1">
      <alignment horizontal="left" vertical="center" wrapText="1"/>
    </xf>
    <xf numFmtId="0" fontId="58" fillId="36" borderId="16" xfId="0" applyFont="1" applyFill="1" applyBorder="1" applyAlignment="1">
      <alignment horizontal="left" vertical="center" wrapText="1"/>
    </xf>
    <xf numFmtId="0" fontId="58" fillId="36" borderId="17" xfId="0" applyFont="1" applyFill="1" applyBorder="1" applyAlignment="1">
      <alignment horizontal="left" vertical="center" wrapText="1"/>
    </xf>
    <xf numFmtId="0" fontId="58" fillId="36" borderId="15" xfId="0" applyFont="1" applyFill="1" applyBorder="1" applyAlignment="1" quotePrefix="1">
      <alignment horizontal="left" vertical="center" wrapText="1"/>
    </xf>
    <xf numFmtId="0" fontId="58" fillId="36" borderId="16" xfId="0" applyFont="1" applyFill="1" applyBorder="1" applyAlignment="1" quotePrefix="1">
      <alignment horizontal="left" vertical="center" wrapText="1"/>
    </xf>
    <xf numFmtId="0" fontId="58" fillId="36" borderId="17" xfId="0" applyFont="1" applyFill="1" applyBorder="1" applyAlignment="1" quotePrefix="1">
      <alignment horizontal="left" vertical="center" wrapText="1"/>
    </xf>
    <xf numFmtId="0" fontId="58" fillId="36" borderId="15" xfId="0" applyFont="1" applyFill="1" applyBorder="1" applyAlignment="1" quotePrefix="1">
      <alignment horizontal="left" vertical="center"/>
    </xf>
    <xf numFmtId="0" fontId="58" fillId="36" borderId="16" xfId="0" applyFont="1" applyFill="1" applyBorder="1" applyAlignment="1" quotePrefix="1">
      <alignment horizontal="left" vertical="center"/>
    </xf>
    <xf numFmtId="0" fontId="58" fillId="36" borderId="17" xfId="0" applyFont="1" applyFill="1" applyBorder="1" applyAlignment="1" quotePrefix="1">
      <alignment horizontal="left" vertical="center"/>
    </xf>
    <xf numFmtId="0" fontId="58" fillId="0" borderId="34" xfId="0" applyFont="1" applyBorder="1" applyAlignment="1">
      <alignment horizontal="left" vertical="center" wrapText="1"/>
    </xf>
    <xf numFmtId="0" fontId="58" fillId="0" borderId="35" xfId="0" applyFont="1" applyBorder="1" applyAlignment="1">
      <alignment horizontal="left" vertical="center" wrapText="1"/>
    </xf>
    <xf numFmtId="0" fontId="58" fillId="0" borderId="23" xfId="0" applyFont="1" applyBorder="1" applyAlignment="1">
      <alignment horizontal="left"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Millares 3" xfId="51"/>
    <cellStyle name="Currency" xfId="52"/>
    <cellStyle name="Currency [0]" xfId="53"/>
    <cellStyle name="Neutral" xfId="54"/>
    <cellStyle name="Normal 2" xfId="55"/>
    <cellStyle name="Normal 2 2" xfId="56"/>
    <cellStyle name="Normal 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9525</xdr:rowOff>
    </xdr:from>
    <xdr:to>
      <xdr:col>2</xdr:col>
      <xdr:colOff>466725</xdr:colOff>
      <xdr:row>5</xdr:row>
      <xdr:rowOff>161925</xdr:rowOff>
    </xdr:to>
    <xdr:pic>
      <xdr:nvPicPr>
        <xdr:cNvPr id="1" name="1 Imagen"/>
        <xdr:cNvPicPr preferRelativeResize="1">
          <a:picLocks noChangeAspect="1"/>
        </xdr:cNvPicPr>
      </xdr:nvPicPr>
      <xdr:blipFill>
        <a:blip r:embed="rId1"/>
        <a:stretch>
          <a:fillRect/>
        </a:stretch>
      </xdr:blipFill>
      <xdr:spPr>
        <a:xfrm>
          <a:off x="295275" y="9525"/>
          <a:ext cx="1885950" cy="1257300"/>
        </a:xfrm>
        <a:prstGeom prst="rect">
          <a:avLst/>
        </a:prstGeom>
        <a:noFill/>
        <a:ln w="9525" cmpd="sng">
          <a:noFill/>
        </a:ln>
      </xdr:spPr>
    </xdr:pic>
    <xdr:clientData/>
  </xdr:twoCellAnchor>
  <xdr:twoCellAnchor editAs="oneCell">
    <xdr:from>
      <xdr:col>0</xdr:col>
      <xdr:colOff>209550</xdr:colOff>
      <xdr:row>29</xdr:row>
      <xdr:rowOff>57150</xdr:rowOff>
    </xdr:from>
    <xdr:to>
      <xdr:col>1</xdr:col>
      <xdr:colOff>904875</xdr:colOff>
      <xdr:row>34</xdr:row>
      <xdr:rowOff>57150</xdr:rowOff>
    </xdr:to>
    <xdr:pic>
      <xdr:nvPicPr>
        <xdr:cNvPr id="2" name="5 Imagen"/>
        <xdr:cNvPicPr preferRelativeResize="1">
          <a:picLocks noChangeAspect="1"/>
        </xdr:cNvPicPr>
      </xdr:nvPicPr>
      <xdr:blipFill>
        <a:blip r:embed="rId1"/>
        <a:stretch>
          <a:fillRect/>
        </a:stretch>
      </xdr:blipFill>
      <xdr:spPr>
        <a:xfrm>
          <a:off x="209550" y="12801600"/>
          <a:ext cx="12954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126"/>
  <sheetViews>
    <sheetView tabSelected="1" zoomScale="70" zoomScaleNormal="70" zoomScalePageLayoutView="70" workbookViewId="0" topLeftCell="A1">
      <selection activeCell="F59" sqref="F59"/>
    </sheetView>
  </sheetViews>
  <sheetFormatPr defaultColWidth="11.421875" defaultRowHeight="15"/>
  <cols>
    <col min="1" max="1" width="9.00390625" style="6" customWidth="1"/>
    <col min="2" max="2" width="16.7109375" style="6" customWidth="1"/>
    <col min="3" max="3" width="15.00390625" style="7" customWidth="1"/>
    <col min="4" max="4" width="23.7109375" style="7" customWidth="1"/>
    <col min="5" max="5" width="34.421875" style="7" customWidth="1"/>
    <col min="6" max="6" width="16.28125" style="7" customWidth="1"/>
    <col min="7" max="7" width="14.28125" style="7" customWidth="1"/>
    <col min="8" max="8" width="15.8515625" style="7" customWidth="1"/>
    <col min="9" max="9" width="16.7109375" style="7" customWidth="1"/>
    <col min="10" max="10" width="23.7109375" style="8" customWidth="1"/>
    <col min="11" max="11" width="25.7109375" style="9" customWidth="1"/>
    <col min="12" max="12" width="12.421875" style="7" customWidth="1"/>
    <col min="13" max="13" width="11.00390625" style="7" customWidth="1"/>
    <col min="14" max="14" width="19.140625" style="6" customWidth="1"/>
    <col min="15" max="15" width="23.8515625" style="7" bestFit="1" customWidth="1"/>
    <col min="16" max="16" width="23.140625" style="32" customWidth="1"/>
    <col min="17" max="17" width="23.8515625" style="7" bestFit="1" customWidth="1"/>
    <col min="18" max="16384" width="11.421875" style="7" customWidth="1"/>
  </cols>
  <sheetData>
    <row r="1" ht="15">
      <c r="B1" s="7"/>
    </row>
    <row r="2" ht="15">
      <c r="B2" s="7"/>
    </row>
    <row r="3" spans="2:4" ht="21">
      <c r="B3" s="7"/>
      <c r="D3" s="26" t="s">
        <v>25</v>
      </c>
    </row>
    <row r="4" spans="4:7" ht="21">
      <c r="D4" s="27" t="s">
        <v>26</v>
      </c>
      <c r="G4" s="25"/>
    </row>
    <row r="5" spans="4:7" ht="15">
      <c r="D5" s="28"/>
      <c r="G5" s="25"/>
    </row>
    <row r="6" spans="2:3" ht="15">
      <c r="B6" s="7"/>
      <c r="C6" s="10" t="s">
        <v>192</v>
      </c>
    </row>
    <row r="7" spans="2:4" ht="15.75">
      <c r="B7" s="7"/>
      <c r="D7" s="1"/>
    </row>
    <row r="8" spans="2:4" ht="15.75">
      <c r="B8" s="7"/>
      <c r="C8" s="12" t="s">
        <v>0</v>
      </c>
      <c r="D8" s="1"/>
    </row>
    <row r="9" spans="2:4" ht="16.5" thickBot="1">
      <c r="B9" s="7"/>
      <c r="D9" s="1"/>
    </row>
    <row r="10" spans="1:8" ht="21">
      <c r="A10" s="91" t="s">
        <v>1</v>
      </c>
      <c r="B10" s="92"/>
      <c r="C10" s="99" t="s">
        <v>25</v>
      </c>
      <c r="D10" s="100"/>
      <c r="E10" s="100"/>
      <c r="F10" s="100"/>
      <c r="G10" s="100"/>
      <c r="H10" s="101"/>
    </row>
    <row r="11" spans="1:8" ht="21">
      <c r="A11" s="87" t="s">
        <v>2</v>
      </c>
      <c r="B11" s="88"/>
      <c r="C11" s="102" t="s">
        <v>26</v>
      </c>
      <c r="D11" s="103"/>
      <c r="E11" s="103"/>
      <c r="F11" s="103"/>
      <c r="G11" s="103"/>
      <c r="H11" s="104"/>
    </row>
    <row r="12" spans="1:8" ht="21">
      <c r="A12" s="87" t="s">
        <v>3</v>
      </c>
      <c r="B12" s="88"/>
      <c r="C12" s="105" t="s">
        <v>216</v>
      </c>
      <c r="D12" s="106"/>
      <c r="E12" s="106"/>
      <c r="F12" s="106"/>
      <c r="G12" s="106"/>
      <c r="H12" s="107"/>
    </row>
    <row r="13" spans="1:8" ht="21">
      <c r="A13" s="87" t="s">
        <v>15</v>
      </c>
      <c r="B13" s="88"/>
      <c r="C13" s="108" t="s">
        <v>27</v>
      </c>
      <c r="D13" s="109"/>
      <c r="E13" s="109"/>
      <c r="F13" s="109"/>
      <c r="G13" s="109"/>
      <c r="H13" s="110"/>
    </row>
    <row r="14" spans="1:8" ht="118.5" customHeight="1">
      <c r="A14" s="87" t="s">
        <v>74</v>
      </c>
      <c r="B14" s="88"/>
      <c r="C14" s="111" t="s">
        <v>170</v>
      </c>
      <c r="D14" s="112"/>
      <c r="E14" s="112"/>
      <c r="F14" s="112"/>
      <c r="G14" s="112"/>
      <c r="H14" s="113"/>
    </row>
    <row r="15" spans="1:8" ht="135.75" customHeight="1">
      <c r="A15" s="87" t="s">
        <v>73</v>
      </c>
      <c r="B15" s="88"/>
      <c r="C15" s="93" t="s">
        <v>167</v>
      </c>
      <c r="D15" s="94"/>
      <c r="E15" s="94"/>
      <c r="F15" s="94"/>
      <c r="G15" s="94"/>
      <c r="H15" s="95"/>
    </row>
    <row r="16" spans="1:8" ht="141" customHeight="1">
      <c r="A16" s="87" t="s">
        <v>108</v>
      </c>
      <c r="B16" s="88"/>
      <c r="C16" s="93" t="s">
        <v>193</v>
      </c>
      <c r="D16" s="94"/>
      <c r="E16" s="94"/>
      <c r="F16" s="94"/>
      <c r="G16" s="94"/>
      <c r="H16" s="95"/>
    </row>
    <row r="17" spans="1:8" ht="36.75" customHeight="1">
      <c r="A17" s="87" t="s">
        <v>4</v>
      </c>
      <c r="B17" s="88"/>
      <c r="C17" s="93" t="s">
        <v>109</v>
      </c>
      <c r="D17" s="94"/>
      <c r="E17" s="94"/>
      <c r="F17" s="94"/>
      <c r="G17" s="94"/>
      <c r="H17" s="95"/>
    </row>
    <row r="18" spans="1:10" ht="21">
      <c r="A18" s="87" t="s">
        <v>20</v>
      </c>
      <c r="B18" s="88"/>
      <c r="C18" s="96">
        <f>J118</f>
        <v>54419601000</v>
      </c>
      <c r="D18" s="97"/>
      <c r="E18" s="97"/>
      <c r="F18" s="97"/>
      <c r="G18" s="97"/>
      <c r="H18" s="98"/>
      <c r="J18" s="62"/>
    </row>
    <row r="19" spans="1:8" ht="61.5" customHeight="1">
      <c r="A19" s="87" t="s">
        <v>21</v>
      </c>
      <c r="B19" s="88"/>
      <c r="C19" s="71">
        <v>781242000</v>
      </c>
      <c r="D19" s="72"/>
      <c r="E19" s="72"/>
      <c r="F19" s="72"/>
      <c r="G19" s="72"/>
      <c r="H19" s="73"/>
    </row>
    <row r="20" spans="1:8" ht="65.25" customHeight="1">
      <c r="A20" s="87" t="s">
        <v>22</v>
      </c>
      <c r="B20" s="88"/>
      <c r="C20" s="71">
        <v>273434700</v>
      </c>
      <c r="D20" s="72"/>
      <c r="E20" s="72"/>
      <c r="F20" s="72"/>
      <c r="G20" s="72"/>
      <c r="H20" s="73"/>
    </row>
    <row r="21" spans="1:8" ht="48.75" customHeight="1" thickBot="1">
      <c r="A21" s="89" t="s">
        <v>17</v>
      </c>
      <c r="B21" s="90"/>
      <c r="C21" s="74" t="s">
        <v>194</v>
      </c>
      <c r="D21" s="75"/>
      <c r="E21" s="75"/>
      <c r="F21" s="75"/>
      <c r="G21" s="75"/>
      <c r="H21" s="76"/>
    </row>
    <row r="22" spans="1:8" ht="18">
      <c r="A22" s="30"/>
      <c r="B22" s="30"/>
      <c r="C22" s="31"/>
      <c r="D22" s="31"/>
      <c r="E22" s="31"/>
      <c r="F22" s="31"/>
      <c r="G22" s="31"/>
      <c r="H22" s="31"/>
    </row>
    <row r="23" spans="1:8" ht="18.75" thickBot="1">
      <c r="A23" s="30"/>
      <c r="B23" s="30"/>
      <c r="C23" s="31"/>
      <c r="D23" s="31"/>
      <c r="E23" s="31"/>
      <c r="F23" s="31"/>
      <c r="G23" s="31"/>
      <c r="H23" s="31"/>
    </row>
    <row r="24" spans="1:8" ht="15">
      <c r="A24" s="78" t="s">
        <v>23</v>
      </c>
      <c r="B24" s="79"/>
      <c r="C24" s="79"/>
      <c r="D24" s="79"/>
      <c r="E24" s="79"/>
      <c r="F24" s="79"/>
      <c r="G24" s="79"/>
      <c r="H24" s="80"/>
    </row>
    <row r="25" spans="1:8" ht="15">
      <c r="A25" s="81"/>
      <c r="B25" s="82"/>
      <c r="C25" s="82"/>
      <c r="D25" s="82"/>
      <c r="E25" s="82"/>
      <c r="F25" s="82"/>
      <c r="G25" s="82"/>
      <c r="H25" s="83"/>
    </row>
    <row r="26" spans="1:8" ht="15">
      <c r="A26" s="81"/>
      <c r="B26" s="82"/>
      <c r="C26" s="82"/>
      <c r="D26" s="82"/>
      <c r="E26" s="82"/>
      <c r="F26" s="82"/>
      <c r="G26" s="82"/>
      <c r="H26" s="83"/>
    </row>
    <row r="27" spans="1:8" ht="15">
      <c r="A27" s="81"/>
      <c r="B27" s="82"/>
      <c r="C27" s="82"/>
      <c r="D27" s="82"/>
      <c r="E27" s="82"/>
      <c r="F27" s="82"/>
      <c r="G27" s="82"/>
      <c r="H27" s="83"/>
    </row>
    <row r="28" spans="1:8" ht="28.5" customHeight="1" thickBot="1">
      <c r="A28" s="84"/>
      <c r="B28" s="85"/>
      <c r="C28" s="85"/>
      <c r="D28" s="85"/>
      <c r="E28" s="85"/>
      <c r="F28" s="85"/>
      <c r="G28" s="85"/>
      <c r="H28" s="86"/>
    </row>
    <row r="29" spans="1:5" ht="15.75">
      <c r="A29" s="29"/>
      <c r="B29" s="29"/>
      <c r="C29" s="29"/>
      <c r="D29" s="29"/>
      <c r="E29" s="29"/>
    </row>
    <row r="30" ht="15"/>
    <row r="31" ht="15"/>
    <row r="32" ht="15"/>
    <row r="33" spans="4:5" ht="21">
      <c r="D33" s="36" t="s">
        <v>25</v>
      </c>
      <c r="E33" s="36"/>
    </row>
    <row r="34" spans="4:5" ht="21">
      <c r="D34" s="37" t="s">
        <v>26</v>
      </c>
      <c r="E34" s="37"/>
    </row>
    <row r="35" ht="15"/>
    <row r="38" spans="3:4" ht="15">
      <c r="C38" s="10" t="s">
        <v>192</v>
      </c>
      <c r="D38" s="11"/>
    </row>
    <row r="39" spans="3:4" ht="15">
      <c r="C39" s="11"/>
      <c r="D39" s="11"/>
    </row>
    <row r="40" spans="3:4" ht="15">
      <c r="C40" s="10" t="s">
        <v>14</v>
      </c>
      <c r="D40" s="11"/>
    </row>
    <row r="41" ht="15.75" thickBot="1">
      <c r="D41" s="11"/>
    </row>
    <row r="42" spans="1:14" ht="105">
      <c r="A42" s="48" t="s">
        <v>102</v>
      </c>
      <c r="B42" s="38" t="s">
        <v>24</v>
      </c>
      <c r="C42" s="38" t="s">
        <v>54</v>
      </c>
      <c r="D42" s="38" t="s">
        <v>57</v>
      </c>
      <c r="E42" s="38" t="s">
        <v>5</v>
      </c>
      <c r="F42" s="38" t="s">
        <v>16</v>
      </c>
      <c r="G42" s="38" t="s">
        <v>6</v>
      </c>
      <c r="H42" s="38" t="s">
        <v>7</v>
      </c>
      <c r="I42" s="38" t="s">
        <v>8</v>
      </c>
      <c r="J42" s="38" t="s">
        <v>9</v>
      </c>
      <c r="K42" s="38" t="s">
        <v>10</v>
      </c>
      <c r="L42" s="38" t="s">
        <v>11</v>
      </c>
      <c r="M42" s="38" t="s">
        <v>12</v>
      </c>
      <c r="N42" s="38" t="s">
        <v>13</v>
      </c>
    </row>
    <row r="43" spans="1:16" s="13" customFormat="1" ht="45">
      <c r="A43" s="49">
        <v>1</v>
      </c>
      <c r="B43" s="39"/>
      <c r="C43" s="47" t="s">
        <v>115</v>
      </c>
      <c r="D43" s="44" t="s">
        <v>79</v>
      </c>
      <c r="E43" s="56" t="s">
        <v>82</v>
      </c>
      <c r="F43" s="43" t="s">
        <v>194</v>
      </c>
      <c r="G43" s="39">
        <v>12</v>
      </c>
      <c r="H43" s="39" t="s">
        <v>46</v>
      </c>
      <c r="I43" s="39" t="s">
        <v>48</v>
      </c>
      <c r="J43" s="66">
        <v>17056534000</v>
      </c>
      <c r="K43" s="66">
        <v>17056534000</v>
      </c>
      <c r="L43" s="39" t="s">
        <v>55</v>
      </c>
      <c r="M43" s="39" t="s">
        <v>56</v>
      </c>
      <c r="N43" s="39" t="s">
        <v>181</v>
      </c>
      <c r="P43" s="33"/>
    </row>
    <row r="44" spans="1:16" s="13" customFormat="1" ht="30">
      <c r="A44" s="49">
        <v>2</v>
      </c>
      <c r="B44" s="39"/>
      <c r="C44" s="47">
        <v>1010202</v>
      </c>
      <c r="D44" s="67" t="s">
        <v>80</v>
      </c>
      <c r="E44" s="56" t="s">
        <v>83</v>
      </c>
      <c r="F44" s="43" t="s">
        <v>194</v>
      </c>
      <c r="G44" s="39">
        <v>12</v>
      </c>
      <c r="H44" s="39" t="s">
        <v>46</v>
      </c>
      <c r="I44" s="39" t="s">
        <v>48</v>
      </c>
      <c r="J44" s="66">
        <v>3963029000</v>
      </c>
      <c r="K44" s="66">
        <v>3963029000</v>
      </c>
      <c r="L44" s="39" t="s">
        <v>55</v>
      </c>
      <c r="M44" s="39" t="s">
        <v>56</v>
      </c>
      <c r="N44" s="39" t="s">
        <v>173</v>
      </c>
      <c r="P44" s="33"/>
    </row>
    <row r="45" spans="1:14" ht="15">
      <c r="A45" s="52"/>
      <c r="B45" s="53"/>
      <c r="C45" s="53"/>
      <c r="D45" s="53"/>
      <c r="E45" s="53"/>
      <c r="F45" s="53"/>
      <c r="G45" s="53"/>
      <c r="H45" s="53"/>
      <c r="I45" s="53"/>
      <c r="J45" s="53"/>
      <c r="K45" s="53"/>
      <c r="L45" s="53"/>
      <c r="M45" s="53"/>
      <c r="N45" s="54"/>
    </row>
    <row r="46" spans="1:14" ht="15">
      <c r="A46" s="52"/>
      <c r="B46" s="53"/>
      <c r="C46" s="53"/>
      <c r="D46" s="53"/>
      <c r="E46" s="53"/>
      <c r="F46" s="53"/>
      <c r="G46" s="53"/>
      <c r="H46" s="53"/>
      <c r="I46" s="53"/>
      <c r="J46" s="53"/>
      <c r="K46" s="53"/>
      <c r="L46" s="53"/>
      <c r="M46" s="53"/>
      <c r="N46" s="54"/>
    </row>
    <row r="47" spans="1:16" s="34" customFormat="1" ht="105">
      <c r="A47" s="49">
        <v>3</v>
      </c>
      <c r="B47" s="68" t="s">
        <v>140</v>
      </c>
      <c r="C47" s="47" t="s">
        <v>116</v>
      </c>
      <c r="D47" s="44" t="s">
        <v>51</v>
      </c>
      <c r="E47" s="44" t="s">
        <v>203</v>
      </c>
      <c r="F47" s="43" t="s">
        <v>194</v>
      </c>
      <c r="G47" s="68" t="s">
        <v>217</v>
      </c>
      <c r="H47" s="39" t="s">
        <v>46</v>
      </c>
      <c r="I47" s="39" t="s">
        <v>48</v>
      </c>
      <c r="J47" s="66">
        <v>19982612</v>
      </c>
      <c r="K47" s="66">
        <v>19982612</v>
      </c>
      <c r="L47" s="39" t="s">
        <v>55</v>
      </c>
      <c r="M47" s="39" t="s">
        <v>56</v>
      </c>
      <c r="N47" s="41" t="s">
        <v>28</v>
      </c>
      <c r="P47" s="35"/>
    </row>
    <row r="48" spans="1:16" s="13" customFormat="1" ht="105">
      <c r="A48" s="49">
        <v>4</v>
      </c>
      <c r="B48" s="68" t="s">
        <v>140</v>
      </c>
      <c r="C48" s="47" t="s">
        <v>116</v>
      </c>
      <c r="D48" s="44" t="s">
        <v>51</v>
      </c>
      <c r="E48" s="44" t="s">
        <v>203</v>
      </c>
      <c r="F48" s="43" t="s">
        <v>201</v>
      </c>
      <c r="G48" s="68" t="s">
        <v>75</v>
      </c>
      <c r="H48" s="39" t="s">
        <v>46</v>
      </c>
      <c r="I48" s="39" t="s">
        <v>48</v>
      </c>
      <c r="J48" s="66">
        <f>300000000-J47</f>
        <v>280017388</v>
      </c>
      <c r="K48" s="66">
        <f>300000000-K47</f>
        <v>280017388</v>
      </c>
      <c r="L48" s="39" t="s">
        <v>55</v>
      </c>
      <c r="M48" s="39" t="s">
        <v>56</v>
      </c>
      <c r="N48" s="41" t="s">
        <v>28</v>
      </c>
      <c r="P48" s="33"/>
    </row>
    <row r="49" spans="1:16" s="13" customFormat="1" ht="120">
      <c r="A49" s="49">
        <v>5</v>
      </c>
      <c r="B49" s="68" t="s">
        <v>141</v>
      </c>
      <c r="C49" s="47" t="s">
        <v>116</v>
      </c>
      <c r="D49" s="44" t="s">
        <v>51</v>
      </c>
      <c r="E49" s="44" t="s">
        <v>174</v>
      </c>
      <c r="F49" s="43" t="s">
        <v>194</v>
      </c>
      <c r="G49" s="68" t="s">
        <v>45</v>
      </c>
      <c r="H49" s="39" t="s">
        <v>46</v>
      </c>
      <c r="I49" s="39" t="s">
        <v>48</v>
      </c>
      <c r="J49" s="66">
        <v>200000000</v>
      </c>
      <c r="K49" s="66">
        <v>200000000</v>
      </c>
      <c r="L49" s="39" t="s">
        <v>55</v>
      </c>
      <c r="M49" s="39" t="s">
        <v>56</v>
      </c>
      <c r="N49" s="41" t="s">
        <v>28</v>
      </c>
      <c r="P49" s="33"/>
    </row>
    <row r="50" spans="1:16" s="13" customFormat="1" ht="135">
      <c r="A50" s="49">
        <v>6</v>
      </c>
      <c r="B50" s="41" t="s">
        <v>94</v>
      </c>
      <c r="C50" s="41" t="s">
        <v>95</v>
      </c>
      <c r="D50" s="44" t="s">
        <v>52</v>
      </c>
      <c r="E50" s="44" t="s">
        <v>175</v>
      </c>
      <c r="F50" s="43" t="s">
        <v>194</v>
      </c>
      <c r="G50" s="68" t="s">
        <v>76</v>
      </c>
      <c r="H50" s="39" t="s">
        <v>49</v>
      </c>
      <c r="I50" s="39" t="s">
        <v>48</v>
      </c>
      <c r="J50" s="66">
        <v>60000000</v>
      </c>
      <c r="K50" s="66">
        <v>60000000</v>
      </c>
      <c r="L50" s="39" t="s">
        <v>55</v>
      </c>
      <c r="M50" s="39" t="s">
        <v>56</v>
      </c>
      <c r="N50" s="41" t="s">
        <v>28</v>
      </c>
      <c r="P50" s="33"/>
    </row>
    <row r="51" spans="1:16" s="13" customFormat="1" ht="135">
      <c r="A51" s="49">
        <v>7</v>
      </c>
      <c r="B51" s="41" t="s">
        <v>94</v>
      </c>
      <c r="C51" s="41" t="s">
        <v>95</v>
      </c>
      <c r="D51" s="44" t="s">
        <v>52</v>
      </c>
      <c r="E51" s="44" t="s">
        <v>175</v>
      </c>
      <c r="F51" s="43" t="s">
        <v>201</v>
      </c>
      <c r="G51" s="68" t="s">
        <v>211</v>
      </c>
      <c r="H51" s="39" t="s">
        <v>49</v>
      </c>
      <c r="I51" s="39" t="s">
        <v>48</v>
      </c>
      <c r="J51" s="66">
        <v>170000000</v>
      </c>
      <c r="K51" s="66">
        <v>170000000</v>
      </c>
      <c r="L51" s="39" t="s">
        <v>55</v>
      </c>
      <c r="M51" s="39" t="s">
        <v>56</v>
      </c>
      <c r="N51" s="41" t="s">
        <v>28</v>
      </c>
      <c r="P51" s="33"/>
    </row>
    <row r="52" spans="1:16" s="13" customFormat="1" ht="90">
      <c r="A52" s="49">
        <v>8</v>
      </c>
      <c r="B52" s="68" t="s">
        <v>142</v>
      </c>
      <c r="C52" s="41" t="s">
        <v>95</v>
      </c>
      <c r="D52" s="44" t="s">
        <v>52</v>
      </c>
      <c r="E52" s="44" t="s">
        <v>112</v>
      </c>
      <c r="F52" s="43" t="s">
        <v>194</v>
      </c>
      <c r="G52" s="68" t="s">
        <v>45</v>
      </c>
      <c r="H52" s="39" t="s">
        <v>46</v>
      </c>
      <c r="I52" s="39" t="s">
        <v>48</v>
      </c>
      <c r="J52" s="66">
        <v>310000000</v>
      </c>
      <c r="K52" s="66">
        <v>310000000</v>
      </c>
      <c r="L52" s="39" t="s">
        <v>55</v>
      </c>
      <c r="M52" s="39" t="s">
        <v>56</v>
      </c>
      <c r="N52" s="41" t="s">
        <v>28</v>
      </c>
      <c r="P52" s="33"/>
    </row>
    <row r="53" spans="1:16" s="13" customFormat="1" ht="90">
      <c r="A53" s="49">
        <v>10</v>
      </c>
      <c r="B53" s="68" t="s">
        <v>142</v>
      </c>
      <c r="C53" s="41" t="s">
        <v>95</v>
      </c>
      <c r="D53" s="44" t="s">
        <v>52</v>
      </c>
      <c r="E53" s="44" t="s">
        <v>112</v>
      </c>
      <c r="F53" s="43" t="s">
        <v>194</v>
      </c>
      <c r="G53" s="68" t="s">
        <v>75</v>
      </c>
      <c r="H53" s="39" t="s">
        <v>47</v>
      </c>
      <c r="I53" s="39" t="s">
        <v>48</v>
      </c>
      <c r="J53" s="66">
        <v>1600000000</v>
      </c>
      <c r="K53" s="66">
        <v>1600000000</v>
      </c>
      <c r="L53" s="39" t="s">
        <v>55</v>
      </c>
      <c r="M53" s="39" t="s">
        <v>56</v>
      </c>
      <c r="N53" s="41" t="s">
        <v>28</v>
      </c>
      <c r="P53" s="33"/>
    </row>
    <row r="54" spans="1:16" s="13" customFormat="1" ht="60">
      <c r="A54" s="49">
        <v>11</v>
      </c>
      <c r="B54" s="68"/>
      <c r="C54" s="47" t="s">
        <v>113</v>
      </c>
      <c r="D54" s="44" t="s">
        <v>51</v>
      </c>
      <c r="E54" s="44" t="s">
        <v>205</v>
      </c>
      <c r="F54" s="43" t="s">
        <v>195</v>
      </c>
      <c r="G54" s="68" t="s">
        <v>45</v>
      </c>
      <c r="H54" s="39" t="s">
        <v>49</v>
      </c>
      <c r="I54" s="39" t="s">
        <v>48</v>
      </c>
      <c r="J54" s="66">
        <v>859880995</v>
      </c>
      <c r="K54" s="66">
        <v>859880995</v>
      </c>
      <c r="L54" s="39" t="s">
        <v>55</v>
      </c>
      <c r="M54" s="39" t="s">
        <v>56</v>
      </c>
      <c r="N54" s="41" t="s">
        <v>28</v>
      </c>
      <c r="P54" s="33"/>
    </row>
    <row r="55" spans="1:16" s="13" customFormat="1" ht="150">
      <c r="A55" s="49">
        <v>12</v>
      </c>
      <c r="B55" s="68" t="s">
        <v>143</v>
      </c>
      <c r="C55" s="47" t="s">
        <v>116</v>
      </c>
      <c r="D55" s="44" t="s">
        <v>51</v>
      </c>
      <c r="E55" s="44" t="s">
        <v>218</v>
      </c>
      <c r="F55" s="43" t="s">
        <v>195</v>
      </c>
      <c r="G55" s="68" t="s">
        <v>219</v>
      </c>
      <c r="H55" s="39" t="s">
        <v>46</v>
      </c>
      <c r="I55" s="39" t="s">
        <v>48</v>
      </c>
      <c r="J55" s="66">
        <v>1400000000</v>
      </c>
      <c r="K55" s="66">
        <v>1400000000</v>
      </c>
      <c r="L55" s="39" t="s">
        <v>55</v>
      </c>
      <c r="M55" s="39" t="s">
        <v>56</v>
      </c>
      <c r="N55" s="41" t="s">
        <v>28</v>
      </c>
      <c r="P55" s="33"/>
    </row>
    <row r="56" spans="1:16" s="13" customFormat="1" ht="60">
      <c r="A56" s="49">
        <v>13</v>
      </c>
      <c r="B56" s="41" t="s">
        <v>93</v>
      </c>
      <c r="C56" s="47" t="s">
        <v>116</v>
      </c>
      <c r="D56" s="44" t="s">
        <v>51</v>
      </c>
      <c r="E56" s="44" t="s">
        <v>204</v>
      </c>
      <c r="F56" s="43" t="s">
        <v>195</v>
      </c>
      <c r="G56" s="68" t="s">
        <v>45</v>
      </c>
      <c r="H56" s="39" t="s">
        <v>189</v>
      </c>
      <c r="I56" s="39" t="s">
        <v>48</v>
      </c>
      <c r="J56" s="66">
        <v>300000000</v>
      </c>
      <c r="K56" s="66">
        <v>300000000</v>
      </c>
      <c r="L56" s="39" t="s">
        <v>55</v>
      </c>
      <c r="M56" s="39" t="s">
        <v>56</v>
      </c>
      <c r="N56" s="41" t="s">
        <v>28</v>
      </c>
      <c r="P56" s="33"/>
    </row>
    <row r="57" spans="1:16" s="13" customFormat="1" ht="60">
      <c r="A57" s="49">
        <v>14</v>
      </c>
      <c r="B57" s="68" t="s">
        <v>144</v>
      </c>
      <c r="C57" s="47" t="s">
        <v>116</v>
      </c>
      <c r="D57" s="44" t="s">
        <v>51</v>
      </c>
      <c r="E57" s="44" t="s">
        <v>220</v>
      </c>
      <c r="F57" s="43" t="s">
        <v>195</v>
      </c>
      <c r="G57" s="68" t="s">
        <v>45</v>
      </c>
      <c r="H57" s="39" t="s">
        <v>46</v>
      </c>
      <c r="I57" s="39" t="s">
        <v>48</v>
      </c>
      <c r="J57" s="66">
        <v>210000000</v>
      </c>
      <c r="K57" s="66">
        <v>210000000</v>
      </c>
      <c r="L57" s="39" t="s">
        <v>55</v>
      </c>
      <c r="M57" s="39" t="s">
        <v>56</v>
      </c>
      <c r="N57" s="41" t="s">
        <v>28</v>
      </c>
      <c r="P57" s="33"/>
    </row>
    <row r="58" spans="1:17" s="13" customFormat="1" ht="60">
      <c r="A58" s="49">
        <v>15</v>
      </c>
      <c r="B58" s="68" t="s">
        <v>145</v>
      </c>
      <c r="C58" s="41" t="s">
        <v>95</v>
      </c>
      <c r="D58" s="44" t="s">
        <v>52</v>
      </c>
      <c r="E58" s="44" t="s">
        <v>152</v>
      </c>
      <c r="F58" s="43" t="s">
        <v>196</v>
      </c>
      <c r="G58" s="68" t="s">
        <v>45</v>
      </c>
      <c r="H58" s="39" t="s">
        <v>46</v>
      </c>
      <c r="I58" s="39" t="s">
        <v>48</v>
      </c>
      <c r="J58" s="66">
        <v>93092005</v>
      </c>
      <c r="K58" s="66">
        <v>93092005</v>
      </c>
      <c r="L58" s="39" t="s">
        <v>55</v>
      </c>
      <c r="M58" s="39" t="s">
        <v>56</v>
      </c>
      <c r="N58" s="41" t="s">
        <v>202</v>
      </c>
      <c r="P58" s="33"/>
      <c r="Q58" s="33"/>
    </row>
    <row r="59" spans="1:14" ht="120">
      <c r="A59" s="49">
        <v>16</v>
      </c>
      <c r="B59" s="41" t="s">
        <v>146</v>
      </c>
      <c r="C59" s="41" t="s">
        <v>114</v>
      </c>
      <c r="D59" s="44" t="s">
        <v>52</v>
      </c>
      <c r="E59" s="44" t="s">
        <v>153</v>
      </c>
      <c r="F59" s="43" t="s">
        <v>196</v>
      </c>
      <c r="G59" s="68" t="s">
        <v>45</v>
      </c>
      <c r="H59" s="39" t="s">
        <v>46</v>
      </c>
      <c r="I59" s="39" t="s">
        <v>48</v>
      </c>
      <c r="J59" s="66">
        <v>220000000</v>
      </c>
      <c r="K59" s="66">
        <v>220000000</v>
      </c>
      <c r="L59" s="39" t="s">
        <v>55</v>
      </c>
      <c r="M59" s="39" t="s">
        <v>56</v>
      </c>
      <c r="N59" s="41" t="s">
        <v>28</v>
      </c>
    </row>
    <row r="60" spans="1:14" ht="15">
      <c r="A60" s="52"/>
      <c r="B60" s="53"/>
      <c r="C60" s="53"/>
      <c r="D60" s="53"/>
      <c r="E60" s="53"/>
      <c r="F60" s="53"/>
      <c r="G60" s="53"/>
      <c r="H60" s="53"/>
      <c r="I60" s="53"/>
      <c r="J60" s="53"/>
      <c r="K60" s="53"/>
      <c r="L60" s="53"/>
      <c r="M60" s="53"/>
      <c r="N60" s="54"/>
    </row>
    <row r="61" spans="1:14" ht="105">
      <c r="A61" s="49">
        <v>17</v>
      </c>
      <c r="B61" s="41">
        <v>25173303</v>
      </c>
      <c r="C61" s="47" t="s">
        <v>117</v>
      </c>
      <c r="D61" s="44" t="s">
        <v>29</v>
      </c>
      <c r="E61" s="44" t="s">
        <v>207</v>
      </c>
      <c r="F61" s="43">
        <v>43101</v>
      </c>
      <c r="G61" s="39" t="s">
        <v>45</v>
      </c>
      <c r="H61" s="39" t="s">
        <v>46</v>
      </c>
      <c r="I61" s="39" t="s">
        <v>48</v>
      </c>
      <c r="J61" s="66">
        <v>465358000</v>
      </c>
      <c r="K61" s="66">
        <v>465358000</v>
      </c>
      <c r="L61" s="39" t="s">
        <v>55</v>
      </c>
      <c r="M61" s="39" t="s">
        <v>56</v>
      </c>
      <c r="N61" s="39" t="s">
        <v>206</v>
      </c>
    </row>
    <row r="62" spans="1:14" ht="90">
      <c r="A62" s="49">
        <v>18</v>
      </c>
      <c r="B62" s="41">
        <v>44120000</v>
      </c>
      <c r="C62" s="47" t="s">
        <v>118</v>
      </c>
      <c r="D62" s="44" t="s">
        <v>30</v>
      </c>
      <c r="E62" s="56" t="s">
        <v>180</v>
      </c>
      <c r="F62" s="43" t="s">
        <v>194</v>
      </c>
      <c r="G62" s="39" t="s">
        <v>45</v>
      </c>
      <c r="H62" s="39" t="s">
        <v>46</v>
      </c>
      <c r="I62" s="39" t="s">
        <v>48</v>
      </c>
      <c r="J62" s="66">
        <v>170840852</v>
      </c>
      <c r="K62" s="66">
        <v>170840852</v>
      </c>
      <c r="L62" s="39" t="s">
        <v>55</v>
      </c>
      <c r="M62" s="39" t="s">
        <v>56</v>
      </c>
      <c r="N62" s="39" t="s">
        <v>179</v>
      </c>
    </row>
    <row r="63" spans="1:14" ht="60">
      <c r="A63" s="49">
        <v>19</v>
      </c>
      <c r="B63" s="41">
        <v>44120000</v>
      </c>
      <c r="C63" s="47" t="s">
        <v>118</v>
      </c>
      <c r="D63" s="44" t="s">
        <v>30</v>
      </c>
      <c r="E63" s="56" t="s">
        <v>64</v>
      </c>
      <c r="F63" s="43" t="s">
        <v>197</v>
      </c>
      <c r="G63" s="39" t="s">
        <v>45</v>
      </c>
      <c r="H63" s="39" t="s">
        <v>46</v>
      </c>
      <c r="I63" s="39" t="s">
        <v>48</v>
      </c>
      <c r="J63" s="66">
        <v>601534236</v>
      </c>
      <c r="K63" s="66">
        <v>601534236</v>
      </c>
      <c r="L63" s="39" t="s">
        <v>55</v>
      </c>
      <c r="M63" s="39" t="s">
        <v>56</v>
      </c>
      <c r="N63" s="39" t="s">
        <v>62</v>
      </c>
    </row>
    <row r="64" spans="1:14" ht="45">
      <c r="A64" s="49">
        <v>20</v>
      </c>
      <c r="B64" s="41">
        <v>53102700</v>
      </c>
      <c r="C64" s="47" t="s">
        <v>118</v>
      </c>
      <c r="D64" s="44" t="s">
        <v>30</v>
      </c>
      <c r="E64" s="44" t="s">
        <v>63</v>
      </c>
      <c r="F64" s="43" t="s">
        <v>195</v>
      </c>
      <c r="G64" s="39" t="s">
        <v>45</v>
      </c>
      <c r="H64" s="39" t="s">
        <v>46</v>
      </c>
      <c r="I64" s="39" t="s">
        <v>48</v>
      </c>
      <c r="J64" s="66">
        <v>93281304</v>
      </c>
      <c r="K64" s="66">
        <v>93281304</v>
      </c>
      <c r="L64" s="39" t="s">
        <v>55</v>
      </c>
      <c r="M64" s="39" t="s">
        <v>56</v>
      </c>
      <c r="N64" s="39" t="s">
        <v>81</v>
      </c>
    </row>
    <row r="65" spans="1:14" ht="45">
      <c r="A65" s="49">
        <v>21</v>
      </c>
      <c r="B65" s="41">
        <v>53102700</v>
      </c>
      <c r="C65" s="47" t="s">
        <v>118</v>
      </c>
      <c r="D65" s="44" t="s">
        <v>30</v>
      </c>
      <c r="E65" s="44" t="s">
        <v>63</v>
      </c>
      <c r="F65" s="43" t="s">
        <v>198</v>
      </c>
      <c r="G65" s="39" t="s">
        <v>45</v>
      </c>
      <c r="H65" s="39" t="s">
        <v>46</v>
      </c>
      <c r="I65" s="39" t="s">
        <v>48</v>
      </c>
      <c r="J65" s="66">
        <v>93281304</v>
      </c>
      <c r="K65" s="66">
        <v>93281304</v>
      </c>
      <c r="L65" s="39" t="s">
        <v>55</v>
      </c>
      <c r="M65" s="39" t="s">
        <v>56</v>
      </c>
      <c r="N65" s="39" t="s">
        <v>81</v>
      </c>
    </row>
    <row r="66" spans="1:14" ht="45">
      <c r="A66" s="49">
        <v>22</v>
      </c>
      <c r="B66" s="41">
        <v>53102700</v>
      </c>
      <c r="C66" s="47" t="s">
        <v>118</v>
      </c>
      <c r="D66" s="44" t="s">
        <v>30</v>
      </c>
      <c r="E66" s="44" t="s">
        <v>63</v>
      </c>
      <c r="F66" s="43" t="s">
        <v>199</v>
      </c>
      <c r="G66" s="39" t="s">
        <v>45</v>
      </c>
      <c r="H66" s="39" t="s">
        <v>46</v>
      </c>
      <c r="I66" s="39" t="s">
        <v>48</v>
      </c>
      <c r="J66" s="66">
        <v>93281304</v>
      </c>
      <c r="K66" s="66">
        <v>93281304</v>
      </c>
      <c r="L66" s="39" t="s">
        <v>55</v>
      </c>
      <c r="M66" s="39" t="s">
        <v>56</v>
      </c>
      <c r="N66" s="39" t="s">
        <v>81</v>
      </c>
    </row>
    <row r="67" spans="1:14" ht="210">
      <c r="A67" s="49">
        <v>23</v>
      </c>
      <c r="B67" s="41" t="s">
        <v>155</v>
      </c>
      <c r="C67" s="47" t="s">
        <v>119</v>
      </c>
      <c r="D67" s="44" t="s">
        <v>31</v>
      </c>
      <c r="E67" s="44" t="s">
        <v>168</v>
      </c>
      <c r="F67" s="43" t="s">
        <v>196</v>
      </c>
      <c r="G67" s="39" t="s">
        <v>208</v>
      </c>
      <c r="H67" s="39" t="s">
        <v>46</v>
      </c>
      <c r="I67" s="39" t="s">
        <v>48</v>
      </c>
      <c r="J67" s="42">
        <v>1253442000</v>
      </c>
      <c r="K67" s="42">
        <v>1253442000</v>
      </c>
      <c r="L67" s="39" t="s">
        <v>55</v>
      </c>
      <c r="M67" s="39" t="s">
        <v>56</v>
      </c>
      <c r="N67" s="39" t="s">
        <v>62</v>
      </c>
    </row>
    <row r="68" spans="1:14" ht="30">
      <c r="A68" s="49">
        <v>24</v>
      </c>
      <c r="B68" s="40">
        <v>55100000</v>
      </c>
      <c r="C68" s="47" t="s">
        <v>120</v>
      </c>
      <c r="D68" s="44" t="s">
        <v>32</v>
      </c>
      <c r="E68" s="55" t="s">
        <v>66</v>
      </c>
      <c r="F68" s="43" t="s">
        <v>194</v>
      </c>
      <c r="G68" s="39" t="s">
        <v>45</v>
      </c>
      <c r="H68" s="39" t="s">
        <v>46</v>
      </c>
      <c r="I68" s="39" t="s">
        <v>48</v>
      </c>
      <c r="J68" s="42">
        <v>8938000</v>
      </c>
      <c r="K68" s="42">
        <v>8938000</v>
      </c>
      <c r="L68" s="39" t="s">
        <v>55</v>
      </c>
      <c r="M68" s="39" t="s">
        <v>56</v>
      </c>
      <c r="N68" s="39" t="s">
        <v>62</v>
      </c>
    </row>
    <row r="69" spans="1:14" ht="105">
      <c r="A69" s="49">
        <v>25</v>
      </c>
      <c r="B69" s="40">
        <v>78102206</v>
      </c>
      <c r="C69" s="47" t="s">
        <v>121</v>
      </c>
      <c r="D69" s="44" t="s">
        <v>33</v>
      </c>
      <c r="E69" s="55" t="s">
        <v>103</v>
      </c>
      <c r="F69" s="43" t="s">
        <v>194</v>
      </c>
      <c r="G69" s="39" t="s">
        <v>45</v>
      </c>
      <c r="H69" s="39" t="s">
        <v>46</v>
      </c>
      <c r="I69" s="39" t="s">
        <v>48</v>
      </c>
      <c r="J69" s="42">
        <v>89000000</v>
      </c>
      <c r="K69" s="42">
        <v>89000000</v>
      </c>
      <c r="L69" s="39" t="s">
        <v>55</v>
      </c>
      <c r="M69" s="39" t="s">
        <v>56</v>
      </c>
      <c r="N69" s="39" t="s">
        <v>86</v>
      </c>
    </row>
    <row r="70" spans="1:14" ht="90">
      <c r="A70" s="49">
        <v>26</v>
      </c>
      <c r="B70" s="40"/>
      <c r="C70" s="47" t="s">
        <v>121</v>
      </c>
      <c r="D70" s="44" t="s">
        <v>33</v>
      </c>
      <c r="E70" s="55" t="s">
        <v>209</v>
      </c>
      <c r="F70" s="43" t="s">
        <v>195</v>
      </c>
      <c r="G70" s="39" t="s">
        <v>176</v>
      </c>
      <c r="H70" s="39" t="s">
        <v>46</v>
      </c>
      <c r="I70" s="39" t="s">
        <v>48</v>
      </c>
      <c r="J70" s="42">
        <v>68973127</v>
      </c>
      <c r="K70" s="42">
        <v>68973127</v>
      </c>
      <c r="L70" s="39" t="s">
        <v>55</v>
      </c>
      <c r="M70" s="39" t="s">
        <v>56</v>
      </c>
      <c r="N70" s="39" t="s">
        <v>183</v>
      </c>
    </row>
    <row r="71" spans="1:15" ht="45">
      <c r="A71" s="49">
        <v>27</v>
      </c>
      <c r="B71" s="40">
        <v>32101656</v>
      </c>
      <c r="C71" s="47" t="s">
        <v>121</v>
      </c>
      <c r="D71" s="44" t="s">
        <v>33</v>
      </c>
      <c r="E71" s="45" t="s">
        <v>67</v>
      </c>
      <c r="F71" s="43" t="s">
        <v>199</v>
      </c>
      <c r="G71" s="39" t="s">
        <v>210</v>
      </c>
      <c r="H71" s="39" t="s">
        <v>46</v>
      </c>
      <c r="I71" s="39" t="s">
        <v>48</v>
      </c>
      <c r="J71" s="42">
        <v>1722739</v>
      </c>
      <c r="K71" s="42">
        <v>1722739</v>
      </c>
      <c r="L71" s="39" t="s">
        <v>55</v>
      </c>
      <c r="M71" s="39" t="s">
        <v>56</v>
      </c>
      <c r="N71" s="39" t="s">
        <v>110</v>
      </c>
      <c r="O71" s="63"/>
    </row>
    <row r="72" spans="1:14" ht="30">
      <c r="A72" s="49">
        <v>28</v>
      </c>
      <c r="B72" s="40">
        <v>81112105</v>
      </c>
      <c r="C72" s="47" t="s">
        <v>121</v>
      </c>
      <c r="D72" s="44" t="s">
        <v>33</v>
      </c>
      <c r="E72" s="45" t="s">
        <v>68</v>
      </c>
      <c r="F72" s="43" t="s">
        <v>196</v>
      </c>
      <c r="G72" s="39" t="s">
        <v>45</v>
      </c>
      <c r="H72" s="39" t="s">
        <v>46</v>
      </c>
      <c r="I72" s="39" t="s">
        <v>48</v>
      </c>
      <c r="J72" s="42">
        <v>55271527</v>
      </c>
      <c r="K72" s="42">
        <v>55271527</v>
      </c>
      <c r="L72" s="39" t="s">
        <v>55</v>
      </c>
      <c r="M72" s="39" t="s">
        <v>56</v>
      </c>
      <c r="N72" s="39" t="s">
        <v>84</v>
      </c>
    </row>
    <row r="73" spans="1:14" ht="45">
      <c r="A73" s="49">
        <v>29</v>
      </c>
      <c r="B73" s="40">
        <v>25101611</v>
      </c>
      <c r="C73" s="47" t="s">
        <v>121</v>
      </c>
      <c r="D73" s="44" t="s">
        <v>33</v>
      </c>
      <c r="E73" s="45" t="s">
        <v>77</v>
      </c>
      <c r="F73" s="43" t="s">
        <v>195</v>
      </c>
      <c r="G73" s="39" t="s">
        <v>45</v>
      </c>
      <c r="H73" s="39" t="s">
        <v>46</v>
      </c>
      <c r="I73" s="39" t="s">
        <v>48</v>
      </c>
      <c r="J73" s="42">
        <v>35820000</v>
      </c>
      <c r="K73" s="42">
        <v>35820000</v>
      </c>
      <c r="L73" s="39" t="s">
        <v>55</v>
      </c>
      <c r="M73" s="39" t="s">
        <v>56</v>
      </c>
      <c r="N73" s="39" t="s">
        <v>85</v>
      </c>
    </row>
    <row r="74" spans="1:14" ht="30">
      <c r="A74" s="49">
        <v>30</v>
      </c>
      <c r="B74" s="40">
        <v>95111602</v>
      </c>
      <c r="C74" s="47" t="s">
        <v>121</v>
      </c>
      <c r="D74" s="44" t="s">
        <v>33</v>
      </c>
      <c r="E74" s="45" t="s">
        <v>69</v>
      </c>
      <c r="F74" s="43" t="s">
        <v>195</v>
      </c>
      <c r="G74" s="39" t="s">
        <v>45</v>
      </c>
      <c r="H74" s="39" t="s">
        <v>46</v>
      </c>
      <c r="I74" s="39" t="s">
        <v>48</v>
      </c>
      <c r="J74" s="42">
        <v>6667920</v>
      </c>
      <c r="K74" s="42">
        <v>6667920</v>
      </c>
      <c r="L74" s="39" t="s">
        <v>55</v>
      </c>
      <c r="M74" s="39" t="s">
        <v>56</v>
      </c>
      <c r="N74" s="39" t="s">
        <v>62</v>
      </c>
    </row>
    <row r="75" spans="1:15" ht="30">
      <c r="A75" s="49">
        <v>31</v>
      </c>
      <c r="B75" s="40">
        <v>25101611</v>
      </c>
      <c r="C75" s="47" t="s">
        <v>121</v>
      </c>
      <c r="D75" s="44" t="s">
        <v>33</v>
      </c>
      <c r="E75" s="45" t="s">
        <v>70</v>
      </c>
      <c r="F75" s="43" t="s">
        <v>195</v>
      </c>
      <c r="G75" s="39" t="s">
        <v>45</v>
      </c>
      <c r="H75" s="39" t="s">
        <v>46</v>
      </c>
      <c r="I75" s="39" t="s">
        <v>48</v>
      </c>
      <c r="J75" s="42">
        <v>394002</v>
      </c>
      <c r="K75" s="42">
        <v>394002</v>
      </c>
      <c r="L75" s="39" t="s">
        <v>55</v>
      </c>
      <c r="M75" s="39" t="s">
        <v>56</v>
      </c>
      <c r="N75" s="39" t="s">
        <v>62</v>
      </c>
      <c r="O75" s="63"/>
    </row>
    <row r="76" spans="1:15" ht="30">
      <c r="A76" s="49">
        <v>32</v>
      </c>
      <c r="B76" s="41"/>
      <c r="C76" s="47" t="s">
        <v>121</v>
      </c>
      <c r="D76" s="44" t="s">
        <v>33</v>
      </c>
      <c r="E76" s="45" t="s">
        <v>71</v>
      </c>
      <c r="F76" s="43" t="s">
        <v>195</v>
      </c>
      <c r="G76" s="39" t="s">
        <v>45</v>
      </c>
      <c r="H76" s="39" t="s">
        <v>46</v>
      </c>
      <c r="I76" s="39" t="s">
        <v>48</v>
      </c>
      <c r="J76" s="42">
        <v>203685</v>
      </c>
      <c r="K76" s="42">
        <v>203685</v>
      </c>
      <c r="L76" s="39" t="s">
        <v>55</v>
      </c>
      <c r="M76" s="39" t="s">
        <v>56</v>
      </c>
      <c r="N76" s="39" t="s">
        <v>62</v>
      </c>
      <c r="O76" s="63"/>
    </row>
    <row r="77" spans="1:14" ht="120">
      <c r="A77" s="49">
        <v>33</v>
      </c>
      <c r="B77" s="40">
        <v>76120000</v>
      </c>
      <c r="C77" s="47" t="s">
        <v>122</v>
      </c>
      <c r="D77" s="44" t="s">
        <v>34</v>
      </c>
      <c r="E77" s="55" t="s">
        <v>104</v>
      </c>
      <c r="F77" s="43" t="s">
        <v>194</v>
      </c>
      <c r="G77" s="39" t="s">
        <v>45</v>
      </c>
      <c r="H77" s="39" t="s">
        <v>46</v>
      </c>
      <c r="I77" s="39" t="s">
        <v>48</v>
      </c>
      <c r="J77" s="42">
        <v>211849000</v>
      </c>
      <c r="K77" s="42">
        <v>211849000</v>
      </c>
      <c r="L77" s="39" t="s">
        <v>55</v>
      </c>
      <c r="M77" s="39" t="s">
        <v>56</v>
      </c>
      <c r="N77" s="39" t="s">
        <v>86</v>
      </c>
    </row>
    <row r="78" spans="1:14" ht="45">
      <c r="A78" s="49">
        <v>34</v>
      </c>
      <c r="B78" s="40" t="s">
        <v>147</v>
      </c>
      <c r="C78" s="47" t="s">
        <v>123</v>
      </c>
      <c r="D78" s="44" t="s">
        <v>35</v>
      </c>
      <c r="E78" s="55" t="s">
        <v>105</v>
      </c>
      <c r="F78" s="43" t="s">
        <v>194</v>
      </c>
      <c r="G78" s="39" t="s">
        <v>211</v>
      </c>
      <c r="H78" s="39" t="s">
        <v>46</v>
      </c>
      <c r="I78" s="39" t="s">
        <v>48</v>
      </c>
      <c r="J78" s="42">
        <v>10000000</v>
      </c>
      <c r="K78" s="42">
        <v>10000000</v>
      </c>
      <c r="L78" s="39" t="s">
        <v>55</v>
      </c>
      <c r="M78" s="39" t="s">
        <v>56</v>
      </c>
      <c r="N78" s="39" t="s">
        <v>81</v>
      </c>
    </row>
    <row r="79" spans="1:14" ht="75">
      <c r="A79" s="49">
        <v>35</v>
      </c>
      <c r="B79" s="40" t="s">
        <v>147</v>
      </c>
      <c r="C79" s="47" t="s">
        <v>124</v>
      </c>
      <c r="D79" s="44" t="s">
        <v>36</v>
      </c>
      <c r="E79" s="55" t="s">
        <v>106</v>
      </c>
      <c r="F79" s="43" t="s">
        <v>194</v>
      </c>
      <c r="G79" s="39" t="s">
        <v>75</v>
      </c>
      <c r="H79" s="39" t="s">
        <v>46</v>
      </c>
      <c r="I79" s="39" t="s">
        <v>48</v>
      </c>
      <c r="J79" s="42">
        <v>33334000</v>
      </c>
      <c r="K79" s="42">
        <v>33334000</v>
      </c>
      <c r="L79" s="39" t="s">
        <v>55</v>
      </c>
      <c r="M79" s="39" t="s">
        <v>56</v>
      </c>
      <c r="N79" s="39" t="s">
        <v>36</v>
      </c>
    </row>
    <row r="80" spans="1:14" ht="105">
      <c r="A80" s="49">
        <v>36</v>
      </c>
      <c r="B80" s="40" t="s">
        <v>72</v>
      </c>
      <c r="C80" s="47" t="s">
        <v>125</v>
      </c>
      <c r="D80" s="44" t="s">
        <v>37</v>
      </c>
      <c r="E80" s="56" t="s">
        <v>107</v>
      </c>
      <c r="F80" s="43" t="s">
        <v>194</v>
      </c>
      <c r="G80" s="39" t="s">
        <v>45</v>
      </c>
      <c r="H80" s="39" t="s">
        <v>46</v>
      </c>
      <c r="I80" s="39" t="s">
        <v>48</v>
      </c>
      <c r="J80" s="42">
        <v>225000000</v>
      </c>
      <c r="K80" s="42">
        <v>225000000</v>
      </c>
      <c r="L80" s="39" t="s">
        <v>55</v>
      </c>
      <c r="M80" s="39" t="s">
        <v>56</v>
      </c>
      <c r="N80" s="39" t="s">
        <v>62</v>
      </c>
    </row>
    <row r="81" spans="1:14" ht="180">
      <c r="A81" s="49">
        <v>37</v>
      </c>
      <c r="B81" s="40">
        <v>92101501</v>
      </c>
      <c r="C81" s="47" t="s">
        <v>126</v>
      </c>
      <c r="D81" s="44" t="s">
        <v>53</v>
      </c>
      <c r="E81" s="51" t="s">
        <v>58</v>
      </c>
      <c r="F81" s="43" t="s">
        <v>194</v>
      </c>
      <c r="G81" s="39" t="s">
        <v>78</v>
      </c>
      <c r="H81" s="39" t="s">
        <v>46</v>
      </c>
      <c r="I81" s="39" t="s">
        <v>48</v>
      </c>
      <c r="J81" s="61">
        <v>195178266</v>
      </c>
      <c r="K81" s="61">
        <v>195178266</v>
      </c>
      <c r="L81" s="39" t="s">
        <v>55</v>
      </c>
      <c r="M81" s="39" t="s">
        <v>56</v>
      </c>
      <c r="N81" s="39" t="s">
        <v>86</v>
      </c>
    </row>
    <row r="82" spans="1:14" ht="180">
      <c r="A82" s="49">
        <v>38</v>
      </c>
      <c r="B82" s="40">
        <v>92101501</v>
      </c>
      <c r="C82" s="47" t="s">
        <v>126</v>
      </c>
      <c r="D82" s="44" t="s">
        <v>53</v>
      </c>
      <c r="E82" s="51" t="s">
        <v>58</v>
      </c>
      <c r="F82" s="43" t="s">
        <v>200</v>
      </c>
      <c r="G82" s="39" t="s">
        <v>75</v>
      </c>
      <c r="H82" s="39" t="s">
        <v>47</v>
      </c>
      <c r="I82" s="39" t="s">
        <v>48</v>
      </c>
      <c r="J82" s="61">
        <f>1649065000-J81</f>
        <v>1453886734</v>
      </c>
      <c r="K82" s="61">
        <f>1649065000-K81</f>
        <v>1453886734</v>
      </c>
      <c r="L82" s="39" t="s">
        <v>55</v>
      </c>
      <c r="M82" s="39" t="s">
        <v>56</v>
      </c>
      <c r="N82" s="39" t="s">
        <v>86</v>
      </c>
    </row>
    <row r="83" spans="1:14" ht="135">
      <c r="A83" s="49">
        <v>39</v>
      </c>
      <c r="B83" s="40">
        <v>91111500</v>
      </c>
      <c r="C83" s="47" t="s">
        <v>127</v>
      </c>
      <c r="D83" s="44" t="s">
        <v>96</v>
      </c>
      <c r="E83" s="55" t="s">
        <v>59</v>
      </c>
      <c r="F83" s="43" t="s">
        <v>194</v>
      </c>
      <c r="G83" s="39" t="s">
        <v>212</v>
      </c>
      <c r="H83" s="39" t="s">
        <v>46</v>
      </c>
      <c r="I83" s="39" t="s">
        <v>48</v>
      </c>
      <c r="J83" s="42">
        <v>133492000</v>
      </c>
      <c r="K83" s="42">
        <v>133492000</v>
      </c>
      <c r="L83" s="39" t="s">
        <v>55</v>
      </c>
      <c r="M83" s="39" t="s">
        <v>56</v>
      </c>
      <c r="N83" s="39" t="s">
        <v>86</v>
      </c>
    </row>
    <row r="84" spans="1:14" ht="135">
      <c r="A84" s="49">
        <v>40</v>
      </c>
      <c r="B84" s="40">
        <v>91111500</v>
      </c>
      <c r="C84" s="47" t="s">
        <v>127</v>
      </c>
      <c r="D84" s="44" t="s">
        <v>96</v>
      </c>
      <c r="E84" s="55" t="s">
        <v>59</v>
      </c>
      <c r="F84" s="43" t="s">
        <v>195</v>
      </c>
      <c r="G84" s="39" t="s">
        <v>211</v>
      </c>
      <c r="H84" s="39" t="s">
        <v>47</v>
      </c>
      <c r="I84" s="39" t="s">
        <v>48</v>
      </c>
      <c r="J84" s="42">
        <f>1131762000-J83</f>
        <v>998270000</v>
      </c>
      <c r="K84" s="42">
        <f>1131762000-K83</f>
        <v>998270000</v>
      </c>
      <c r="L84" s="39" t="s">
        <v>55</v>
      </c>
      <c r="M84" s="39" t="s">
        <v>56</v>
      </c>
      <c r="N84" s="39" t="s">
        <v>86</v>
      </c>
    </row>
    <row r="85" spans="1:14" ht="45">
      <c r="A85" s="49">
        <v>41</v>
      </c>
      <c r="B85" s="40" t="s">
        <v>156</v>
      </c>
      <c r="C85" s="47" t="s">
        <v>128</v>
      </c>
      <c r="D85" s="44" t="s">
        <v>38</v>
      </c>
      <c r="E85" s="55" t="s">
        <v>61</v>
      </c>
      <c r="F85" s="43" t="s">
        <v>194</v>
      </c>
      <c r="G85" s="39" t="s">
        <v>211</v>
      </c>
      <c r="H85" s="39" t="s">
        <v>46</v>
      </c>
      <c r="I85" s="39" t="s">
        <v>48</v>
      </c>
      <c r="J85" s="42">
        <v>119000000</v>
      </c>
      <c r="K85" s="42">
        <v>119000000</v>
      </c>
      <c r="L85" s="39" t="s">
        <v>55</v>
      </c>
      <c r="M85" s="39" t="s">
        <v>56</v>
      </c>
      <c r="N85" s="39" t="s">
        <v>62</v>
      </c>
    </row>
    <row r="86" spans="1:14" ht="150">
      <c r="A86" s="49">
        <v>42</v>
      </c>
      <c r="B86" s="40">
        <v>73101702</v>
      </c>
      <c r="C86" s="47" t="s">
        <v>129</v>
      </c>
      <c r="D86" s="44" t="s">
        <v>39</v>
      </c>
      <c r="E86" s="55" t="s">
        <v>97</v>
      </c>
      <c r="F86" s="43" t="s">
        <v>197</v>
      </c>
      <c r="G86" s="39" t="s">
        <v>211</v>
      </c>
      <c r="H86" s="39" t="s">
        <v>46</v>
      </c>
      <c r="I86" s="39" t="s">
        <v>48</v>
      </c>
      <c r="J86" s="42">
        <v>25000000</v>
      </c>
      <c r="K86" s="42">
        <v>25000000</v>
      </c>
      <c r="L86" s="39" t="s">
        <v>55</v>
      </c>
      <c r="M86" s="39" t="s">
        <v>56</v>
      </c>
      <c r="N86" s="39" t="s">
        <v>39</v>
      </c>
    </row>
    <row r="87" spans="1:14" ht="105">
      <c r="A87" s="49">
        <v>43</v>
      </c>
      <c r="B87" s="40">
        <v>76111500</v>
      </c>
      <c r="C87" s="47" t="s">
        <v>130</v>
      </c>
      <c r="D87" s="44" t="s">
        <v>148</v>
      </c>
      <c r="E87" s="55" t="s">
        <v>60</v>
      </c>
      <c r="F87" s="43" t="s">
        <v>194</v>
      </c>
      <c r="G87" s="39" t="s">
        <v>76</v>
      </c>
      <c r="H87" s="39" t="s">
        <v>46</v>
      </c>
      <c r="I87" s="39" t="s">
        <v>48</v>
      </c>
      <c r="J87" s="42">
        <v>269690432</v>
      </c>
      <c r="K87" s="42">
        <v>269690432</v>
      </c>
      <c r="L87" s="39" t="s">
        <v>55</v>
      </c>
      <c r="M87" s="39" t="s">
        <v>56</v>
      </c>
      <c r="N87" s="39" t="s">
        <v>86</v>
      </c>
    </row>
    <row r="88" spans="1:14" ht="105">
      <c r="A88" s="49">
        <v>44</v>
      </c>
      <c r="B88" s="40">
        <v>76111500</v>
      </c>
      <c r="C88" s="47" t="s">
        <v>130</v>
      </c>
      <c r="D88" s="44" t="s">
        <v>148</v>
      </c>
      <c r="E88" s="55" t="s">
        <v>60</v>
      </c>
      <c r="F88" s="43" t="s">
        <v>195</v>
      </c>
      <c r="G88" s="39" t="s">
        <v>75</v>
      </c>
      <c r="H88" s="39" t="s">
        <v>47</v>
      </c>
      <c r="I88" s="39" t="s">
        <v>48</v>
      </c>
      <c r="J88" s="42">
        <f>1672568000-J87</f>
        <v>1402877568</v>
      </c>
      <c r="K88" s="42">
        <f>1672568000-K87</f>
        <v>1402877568</v>
      </c>
      <c r="L88" s="39" t="s">
        <v>55</v>
      </c>
      <c r="M88" s="39" t="s">
        <v>56</v>
      </c>
      <c r="N88" s="39" t="s">
        <v>86</v>
      </c>
    </row>
    <row r="89" spans="1:14" ht="60">
      <c r="A89" s="49">
        <v>45</v>
      </c>
      <c r="B89" s="41">
        <v>85161503</v>
      </c>
      <c r="C89" s="47" t="s">
        <v>131</v>
      </c>
      <c r="D89" s="44" t="s">
        <v>40</v>
      </c>
      <c r="E89" s="44" t="s">
        <v>40</v>
      </c>
      <c r="F89" s="43" t="s">
        <v>194</v>
      </c>
      <c r="G89" s="39" t="s">
        <v>45</v>
      </c>
      <c r="H89" s="39" t="s">
        <v>46</v>
      </c>
      <c r="I89" s="39" t="s">
        <v>48</v>
      </c>
      <c r="J89" s="42">
        <v>603834000</v>
      </c>
      <c r="K89" s="42">
        <v>603834000</v>
      </c>
      <c r="L89" s="39" t="s">
        <v>55</v>
      </c>
      <c r="M89" s="39" t="s">
        <v>56</v>
      </c>
      <c r="N89" s="39" t="s">
        <v>182</v>
      </c>
    </row>
    <row r="90" spans="1:14" ht="105">
      <c r="A90" s="49">
        <v>46</v>
      </c>
      <c r="B90" s="40">
        <v>42200000</v>
      </c>
      <c r="C90" s="47" t="s">
        <v>132</v>
      </c>
      <c r="D90" s="44" t="s">
        <v>41</v>
      </c>
      <c r="E90" s="44" t="s">
        <v>98</v>
      </c>
      <c r="F90" s="43">
        <v>43101</v>
      </c>
      <c r="G90" s="39" t="s">
        <v>75</v>
      </c>
      <c r="H90" s="39" t="s">
        <v>46</v>
      </c>
      <c r="I90" s="39" t="s">
        <v>48</v>
      </c>
      <c r="J90" s="42">
        <v>66667000</v>
      </c>
      <c r="K90" s="42">
        <v>66667000</v>
      </c>
      <c r="L90" s="39" t="s">
        <v>55</v>
      </c>
      <c r="M90" s="39" t="s">
        <v>56</v>
      </c>
      <c r="N90" s="39" t="s">
        <v>88</v>
      </c>
    </row>
    <row r="91" spans="1:17" s="13" customFormat="1" ht="120">
      <c r="A91" s="49">
        <v>47</v>
      </c>
      <c r="B91" s="41">
        <v>93131608</v>
      </c>
      <c r="C91" s="47" t="s">
        <v>133</v>
      </c>
      <c r="D91" s="44" t="s">
        <v>42</v>
      </c>
      <c r="E91" s="56" t="s">
        <v>65</v>
      </c>
      <c r="F91" s="43">
        <v>43101</v>
      </c>
      <c r="G91" s="39" t="s">
        <v>76</v>
      </c>
      <c r="H91" s="39" t="s">
        <v>46</v>
      </c>
      <c r="I91" s="39" t="s">
        <v>48</v>
      </c>
      <c r="J91" s="42">
        <v>180000000</v>
      </c>
      <c r="K91" s="42">
        <v>180000000</v>
      </c>
      <c r="L91" s="39" t="s">
        <v>55</v>
      </c>
      <c r="M91" s="39" t="s">
        <v>56</v>
      </c>
      <c r="N91" s="41" t="s">
        <v>89</v>
      </c>
      <c r="P91" s="33"/>
      <c r="Q91" s="65"/>
    </row>
    <row r="92" spans="1:15" ht="120">
      <c r="A92" s="49">
        <v>48</v>
      </c>
      <c r="B92" s="41">
        <v>93131608</v>
      </c>
      <c r="C92" s="47" t="s">
        <v>133</v>
      </c>
      <c r="D92" s="44" t="s">
        <v>42</v>
      </c>
      <c r="E92" s="56" t="s">
        <v>65</v>
      </c>
      <c r="F92" s="43" t="s">
        <v>213</v>
      </c>
      <c r="G92" s="39" t="s">
        <v>211</v>
      </c>
      <c r="H92" s="39" t="s">
        <v>189</v>
      </c>
      <c r="I92" s="39" t="s">
        <v>48</v>
      </c>
      <c r="J92" s="42">
        <f>1458861000-J91</f>
        <v>1278861000</v>
      </c>
      <c r="K92" s="42">
        <f>1458861000-K91</f>
        <v>1278861000</v>
      </c>
      <c r="L92" s="39" t="s">
        <v>55</v>
      </c>
      <c r="M92" s="39" t="s">
        <v>56</v>
      </c>
      <c r="N92" s="41" t="s">
        <v>89</v>
      </c>
      <c r="O92" s="63"/>
    </row>
    <row r="93" spans="1:15" ht="150">
      <c r="A93" s="49">
        <v>49</v>
      </c>
      <c r="B93" s="41">
        <v>51000000</v>
      </c>
      <c r="C93" s="47" t="s">
        <v>134</v>
      </c>
      <c r="D93" s="46" t="s">
        <v>99</v>
      </c>
      <c r="E93" s="56" t="s">
        <v>178</v>
      </c>
      <c r="F93" s="43" t="s">
        <v>194</v>
      </c>
      <c r="G93" s="39" t="s">
        <v>76</v>
      </c>
      <c r="H93" s="39" t="s">
        <v>111</v>
      </c>
      <c r="I93" s="39" t="s">
        <v>48</v>
      </c>
      <c r="J93" s="42">
        <v>1200000000</v>
      </c>
      <c r="K93" s="42">
        <v>1200000000</v>
      </c>
      <c r="L93" s="39" t="s">
        <v>55</v>
      </c>
      <c r="M93" s="39" t="s">
        <v>56</v>
      </c>
      <c r="N93" s="41" t="s">
        <v>90</v>
      </c>
      <c r="O93" s="63"/>
    </row>
    <row r="94" spans="1:15" ht="150">
      <c r="A94" s="49">
        <v>50</v>
      </c>
      <c r="B94" s="41">
        <v>51000000</v>
      </c>
      <c r="C94" s="47" t="s">
        <v>134</v>
      </c>
      <c r="D94" s="46" t="s">
        <v>99</v>
      </c>
      <c r="E94" s="56" t="s">
        <v>178</v>
      </c>
      <c r="F94" s="43" t="s">
        <v>201</v>
      </c>
      <c r="G94" s="39" t="s">
        <v>185</v>
      </c>
      <c r="H94" s="39" t="s">
        <v>47</v>
      </c>
      <c r="I94" s="39" t="s">
        <v>48</v>
      </c>
      <c r="J94" s="42">
        <f>4830429000-J93</f>
        <v>3630429000</v>
      </c>
      <c r="K94" s="42">
        <f>4830429000-K93</f>
        <v>3630429000</v>
      </c>
      <c r="L94" s="39" t="s">
        <v>55</v>
      </c>
      <c r="M94" s="39" t="s">
        <v>56</v>
      </c>
      <c r="N94" s="41" t="s">
        <v>90</v>
      </c>
      <c r="O94" s="63"/>
    </row>
    <row r="95" spans="1:17" ht="30">
      <c r="A95" s="49">
        <v>51</v>
      </c>
      <c r="B95" s="41">
        <v>42290000</v>
      </c>
      <c r="C95" s="47" t="s">
        <v>135</v>
      </c>
      <c r="D95" s="46" t="s">
        <v>100</v>
      </c>
      <c r="E95" s="46" t="s">
        <v>149</v>
      </c>
      <c r="F95" s="43" t="s">
        <v>194</v>
      </c>
      <c r="G95" s="39" t="s">
        <v>76</v>
      </c>
      <c r="H95" s="39" t="s">
        <v>46</v>
      </c>
      <c r="I95" s="39" t="s">
        <v>48</v>
      </c>
      <c r="J95" s="42">
        <v>800000000</v>
      </c>
      <c r="K95" s="42">
        <v>800000000</v>
      </c>
      <c r="L95" s="39" t="s">
        <v>55</v>
      </c>
      <c r="M95" s="39" t="s">
        <v>56</v>
      </c>
      <c r="N95" s="41" t="s">
        <v>90</v>
      </c>
      <c r="O95" s="63"/>
      <c r="Q95" s="63"/>
    </row>
    <row r="96" spans="1:17" ht="60">
      <c r="A96" s="49">
        <v>52</v>
      </c>
      <c r="B96" s="41">
        <v>42290000</v>
      </c>
      <c r="C96" s="47" t="s">
        <v>135</v>
      </c>
      <c r="D96" s="46" t="s">
        <v>100</v>
      </c>
      <c r="E96" s="46" t="s">
        <v>149</v>
      </c>
      <c r="F96" s="43" t="s">
        <v>195</v>
      </c>
      <c r="G96" s="39" t="s">
        <v>177</v>
      </c>
      <c r="H96" s="39" t="s">
        <v>47</v>
      </c>
      <c r="I96" s="39" t="s">
        <v>48</v>
      </c>
      <c r="J96" s="42">
        <v>4000000000</v>
      </c>
      <c r="K96" s="42">
        <v>4000000000</v>
      </c>
      <c r="L96" s="39" t="s">
        <v>55</v>
      </c>
      <c r="M96" s="39" t="s">
        <v>56</v>
      </c>
      <c r="N96" s="41" t="s">
        <v>90</v>
      </c>
      <c r="O96" s="63"/>
      <c r="Q96" s="63"/>
    </row>
    <row r="97" spans="1:17" ht="30">
      <c r="A97" s="49">
        <v>53</v>
      </c>
      <c r="B97" s="41">
        <v>42290000</v>
      </c>
      <c r="C97" s="47" t="s">
        <v>135</v>
      </c>
      <c r="D97" s="46" t="s">
        <v>50</v>
      </c>
      <c r="E97" s="46" t="s">
        <v>150</v>
      </c>
      <c r="F97" s="43" t="s">
        <v>194</v>
      </c>
      <c r="G97" s="39" t="s">
        <v>76</v>
      </c>
      <c r="H97" s="39" t="s">
        <v>46</v>
      </c>
      <c r="I97" s="39" t="s">
        <v>48</v>
      </c>
      <c r="J97" s="42">
        <v>540000000</v>
      </c>
      <c r="K97" s="42">
        <v>540000000</v>
      </c>
      <c r="L97" s="39" t="s">
        <v>55</v>
      </c>
      <c r="M97" s="39" t="s">
        <v>56</v>
      </c>
      <c r="N97" s="41" t="s">
        <v>91</v>
      </c>
      <c r="O97" s="63"/>
      <c r="Q97" s="63"/>
    </row>
    <row r="98" spans="1:14" ht="60">
      <c r="A98" s="49">
        <v>54</v>
      </c>
      <c r="B98" s="41">
        <v>42290000</v>
      </c>
      <c r="C98" s="47" t="s">
        <v>135</v>
      </c>
      <c r="D98" s="46" t="s">
        <v>50</v>
      </c>
      <c r="E98" s="46" t="s">
        <v>150</v>
      </c>
      <c r="F98" s="43" t="s">
        <v>195</v>
      </c>
      <c r="G98" s="39" t="s">
        <v>184</v>
      </c>
      <c r="H98" s="39" t="s">
        <v>47</v>
      </c>
      <c r="I98" s="39" t="s">
        <v>48</v>
      </c>
      <c r="J98" s="42">
        <v>3571103000</v>
      </c>
      <c r="K98" s="42">
        <v>3571103000</v>
      </c>
      <c r="L98" s="39" t="s">
        <v>55</v>
      </c>
      <c r="M98" s="39" t="s">
        <v>56</v>
      </c>
      <c r="N98" s="41" t="s">
        <v>91</v>
      </c>
    </row>
    <row r="99" spans="1:14" ht="30">
      <c r="A99" s="49">
        <v>55</v>
      </c>
      <c r="B99" s="41">
        <v>42150000</v>
      </c>
      <c r="C99" s="47" t="s">
        <v>136</v>
      </c>
      <c r="D99" s="44" t="s">
        <v>101</v>
      </c>
      <c r="E99" s="44" t="s">
        <v>151</v>
      </c>
      <c r="F99" s="43" t="s">
        <v>195</v>
      </c>
      <c r="G99" s="39" t="s">
        <v>45</v>
      </c>
      <c r="H99" s="39" t="s">
        <v>46</v>
      </c>
      <c r="I99" s="39" t="s">
        <v>48</v>
      </c>
      <c r="J99" s="42">
        <v>12226000</v>
      </c>
      <c r="K99" s="42">
        <v>12226000</v>
      </c>
      <c r="L99" s="39" t="s">
        <v>55</v>
      </c>
      <c r="M99" s="39" t="s">
        <v>56</v>
      </c>
      <c r="N99" s="41" t="s">
        <v>87</v>
      </c>
    </row>
    <row r="100" spans="1:14" ht="15">
      <c r="A100" s="57"/>
      <c r="B100" s="57"/>
      <c r="C100" s="57"/>
      <c r="D100" s="57"/>
      <c r="E100" s="57"/>
      <c r="F100" s="57"/>
      <c r="G100" s="57"/>
      <c r="H100" s="57"/>
      <c r="I100" s="57"/>
      <c r="J100" s="57"/>
      <c r="K100" s="57"/>
      <c r="L100" s="57"/>
      <c r="M100" s="57"/>
      <c r="N100" s="57"/>
    </row>
    <row r="101" spans="1:16" s="13" customFormat="1" ht="150">
      <c r="A101" s="49">
        <v>56</v>
      </c>
      <c r="B101" s="41">
        <v>51000000</v>
      </c>
      <c r="C101" s="47" t="s">
        <v>137</v>
      </c>
      <c r="D101" s="44" t="s">
        <v>169</v>
      </c>
      <c r="E101" s="44" t="s">
        <v>159</v>
      </c>
      <c r="F101" s="43" t="s">
        <v>195</v>
      </c>
      <c r="G101" s="39" t="s">
        <v>211</v>
      </c>
      <c r="H101" s="39" t="s">
        <v>46</v>
      </c>
      <c r="I101" s="39" t="s">
        <v>48</v>
      </c>
      <c r="J101" s="64">
        <v>250000000</v>
      </c>
      <c r="K101" s="64">
        <v>250000000</v>
      </c>
      <c r="L101" s="39" t="s">
        <v>55</v>
      </c>
      <c r="M101" s="39" t="s">
        <v>56</v>
      </c>
      <c r="N101" s="41" t="s">
        <v>92</v>
      </c>
      <c r="P101" s="33"/>
    </row>
    <row r="102" spans="1:15" ht="165">
      <c r="A102" s="49">
        <v>57</v>
      </c>
      <c r="B102" s="41">
        <v>51000000</v>
      </c>
      <c r="C102" s="47" t="s">
        <v>137</v>
      </c>
      <c r="D102" s="44" t="s">
        <v>169</v>
      </c>
      <c r="E102" s="44" t="s">
        <v>172</v>
      </c>
      <c r="F102" s="43" t="s">
        <v>195</v>
      </c>
      <c r="G102" s="39" t="s">
        <v>211</v>
      </c>
      <c r="H102" s="39" t="s">
        <v>46</v>
      </c>
      <c r="I102" s="39" t="s">
        <v>48</v>
      </c>
      <c r="J102" s="64">
        <v>142155000</v>
      </c>
      <c r="K102" s="64">
        <v>142155000</v>
      </c>
      <c r="L102" s="39" t="s">
        <v>55</v>
      </c>
      <c r="M102" s="39" t="s">
        <v>56</v>
      </c>
      <c r="N102" s="41" t="s">
        <v>92</v>
      </c>
      <c r="O102" s="32"/>
    </row>
    <row r="103" spans="1:14" ht="90">
      <c r="A103" s="49">
        <v>58</v>
      </c>
      <c r="B103" s="41">
        <v>51000000</v>
      </c>
      <c r="C103" s="47" t="s">
        <v>137</v>
      </c>
      <c r="D103" s="44" t="s">
        <v>169</v>
      </c>
      <c r="E103" s="44" t="s">
        <v>154</v>
      </c>
      <c r="F103" s="43" t="s">
        <v>195</v>
      </c>
      <c r="G103" s="39" t="s">
        <v>211</v>
      </c>
      <c r="H103" s="39" t="s">
        <v>46</v>
      </c>
      <c r="I103" s="39" t="s">
        <v>48</v>
      </c>
      <c r="J103" s="64">
        <v>90000000</v>
      </c>
      <c r="K103" s="64">
        <v>90000000</v>
      </c>
      <c r="L103" s="39" t="s">
        <v>55</v>
      </c>
      <c r="M103" s="39" t="s">
        <v>56</v>
      </c>
      <c r="N103" s="41" t="s">
        <v>92</v>
      </c>
    </row>
    <row r="104" spans="1:14" ht="90">
      <c r="A104" s="49">
        <v>59</v>
      </c>
      <c r="B104" s="41">
        <v>51000000</v>
      </c>
      <c r="C104" s="47" t="s">
        <v>137</v>
      </c>
      <c r="D104" s="44" t="s">
        <v>169</v>
      </c>
      <c r="E104" s="44" t="s">
        <v>188</v>
      </c>
      <c r="F104" s="43" t="s">
        <v>194</v>
      </c>
      <c r="G104" s="39" t="s">
        <v>211</v>
      </c>
      <c r="H104" s="39" t="s">
        <v>46</v>
      </c>
      <c r="I104" s="39" t="s">
        <v>48</v>
      </c>
      <c r="J104" s="64">
        <v>95000000</v>
      </c>
      <c r="K104" s="64">
        <v>95000000</v>
      </c>
      <c r="L104" s="39" t="s">
        <v>55</v>
      </c>
      <c r="M104" s="39" t="s">
        <v>56</v>
      </c>
      <c r="N104" s="41" t="s">
        <v>92</v>
      </c>
    </row>
    <row r="105" spans="1:14" ht="120">
      <c r="A105" s="49">
        <v>60</v>
      </c>
      <c r="B105" s="41">
        <v>51000000</v>
      </c>
      <c r="C105" s="47" t="s">
        <v>137</v>
      </c>
      <c r="D105" s="44" t="s">
        <v>169</v>
      </c>
      <c r="E105" s="44" t="s">
        <v>187</v>
      </c>
      <c r="F105" s="43" t="s">
        <v>195</v>
      </c>
      <c r="G105" s="39" t="s">
        <v>211</v>
      </c>
      <c r="H105" s="39" t="s">
        <v>215</v>
      </c>
      <c r="I105" s="39" t="s">
        <v>48</v>
      </c>
      <c r="J105" s="64">
        <v>871000000</v>
      </c>
      <c r="K105" s="64">
        <v>871000000</v>
      </c>
      <c r="L105" s="39" t="s">
        <v>55</v>
      </c>
      <c r="M105" s="39" t="s">
        <v>56</v>
      </c>
      <c r="N105" s="41" t="s">
        <v>92</v>
      </c>
    </row>
    <row r="106" spans="1:14" ht="15">
      <c r="A106" s="49"/>
      <c r="B106" s="57"/>
      <c r="C106" s="57"/>
      <c r="D106" s="57"/>
      <c r="E106" s="57"/>
      <c r="F106" s="57"/>
      <c r="G106" s="57"/>
      <c r="H106" s="57"/>
      <c r="I106" s="57"/>
      <c r="J106" s="60"/>
      <c r="K106" s="57"/>
      <c r="L106" s="57"/>
      <c r="M106" s="57"/>
      <c r="N106" s="58"/>
    </row>
    <row r="107" spans="1:14" ht="90">
      <c r="A107" s="49">
        <v>61</v>
      </c>
      <c r="B107" s="41">
        <v>51000000</v>
      </c>
      <c r="C107" s="47" t="s">
        <v>137</v>
      </c>
      <c r="D107" s="44" t="s">
        <v>158</v>
      </c>
      <c r="E107" s="44" t="s">
        <v>161</v>
      </c>
      <c r="F107" s="43" t="s">
        <v>195</v>
      </c>
      <c r="G107" s="39" t="s">
        <v>211</v>
      </c>
      <c r="H107" s="39" t="s">
        <v>46</v>
      </c>
      <c r="I107" s="39" t="s">
        <v>48</v>
      </c>
      <c r="J107" s="69">
        <v>270000000</v>
      </c>
      <c r="K107" s="69">
        <v>270000000</v>
      </c>
      <c r="L107" s="39" t="s">
        <v>55</v>
      </c>
      <c r="M107" s="39" t="s">
        <v>56</v>
      </c>
      <c r="N107" s="41" t="s">
        <v>85</v>
      </c>
    </row>
    <row r="108" spans="1:15" ht="60">
      <c r="A108" s="49">
        <v>62</v>
      </c>
      <c r="B108" s="41">
        <v>51000000</v>
      </c>
      <c r="C108" s="47" t="s">
        <v>137</v>
      </c>
      <c r="D108" s="44" t="s">
        <v>158</v>
      </c>
      <c r="E108" s="44" t="s">
        <v>160</v>
      </c>
      <c r="F108" s="43" t="s">
        <v>195</v>
      </c>
      <c r="G108" s="39" t="s">
        <v>211</v>
      </c>
      <c r="H108" s="39" t="s">
        <v>46</v>
      </c>
      <c r="I108" s="39" t="s">
        <v>48</v>
      </c>
      <c r="J108" s="69">
        <v>270000000</v>
      </c>
      <c r="K108" s="69">
        <v>270000000</v>
      </c>
      <c r="L108" s="39" t="s">
        <v>55</v>
      </c>
      <c r="M108" s="39" t="s">
        <v>56</v>
      </c>
      <c r="N108" s="41" t="s">
        <v>85</v>
      </c>
      <c r="O108" s="32"/>
    </row>
    <row r="109" spans="1:14" ht="105">
      <c r="A109" s="49">
        <v>63</v>
      </c>
      <c r="B109" s="41">
        <v>51000000</v>
      </c>
      <c r="C109" s="47" t="s">
        <v>137</v>
      </c>
      <c r="D109" s="44" t="s">
        <v>158</v>
      </c>
      <c r="E109" s="44" t="s">
        <v>162</v>
      </c>
      <c r="F109" s="43" t="s">
        <v>195</v>
      </c>
      <c r="G109" s="39" t="s">
        <v>211</v>
      </c>
      <c r="H109" s="39" t="s">
        <v>46</v>
      </c>
      <c r="I109" s="39" t="s">
        <v>48</v>
      </c>
      <c r="J109" s="69">
        <v>114000000</v>
      </c>
      <c r="K109" s="69">
        <v>114000000</v>
      </c>
      <c r="L109" s="39" t="s">
        <v>55</v>
      </c>
      <c r="M109" s="39" t="s">
        <v>56</v>
      </c>
      <c r="N109" s="41" t="s">
        <v>85</v>
      </c>
    </row>
    <row r="110" spans="1:14" ht="75">
      <c r="A110" s="49">
        <v>64</v>
      </c>
      <c r="B110" s="41">
        <v>51000000</v>
      </c>
      <c r="C110" s="47" t="s">
        <v>137</v>
      </c>
      <c r="D110" s="44" t="s">
        <v>158</v>
      </c>
      <c r="E110" s="44" t="s">
        <v>166</v>
      </c>
      <c r="F110" s="43" t="s">
        <v>195</v>
      </c>
      <c r="G110" s="39" t="s">
        <v>211</v>
      </c>
      <c r="H110" s="39" t="s">
        <v>46</v>
      </c>
      <c r="I110" s="39" t="s">
        <v>48</v>
      </c>
      <c r="J110" s="69">
        <v>22000000</v>
      </c>
      <c r="K110" s="69">
        <v>22000000</v>
      </c>
      <c r="L110" s="39" t="s">
        <v>55</v>
      </c>
      <c r="M110" s="39" t="s">
        <v>56</v>
      </c>
      <c r="N110" s="41" t="s">
        <v>85</v>
      </c>
    </row>
    <row r="111" spans="1:14" ht="165">
      <c r="A111" s="49">
        <v>65</v>
      </c>
      <c r="B111" s="41">
        <v>51000000</v>
      </c>
      <c r="C111" s="47" t="s">
        <v>137</v>
      </c>
      <c r="D111" s="44" t="s">
        <v>158</v>
      </c>
      <c r="E111" s="44" t="s">
        <v>165</v>
      </c>
      <c r="F111" s="43" t="s">
        <v>195</v>
      </c>
      <c r="G111" s="39" t="s">
        <v>211</v>
      </c>
      <c r="H111" s="39" t="s">
        <v>46</v>
      </c>
      <c r="I111" s="39" t="s">
        <v>48</v>
      </c>
      <c r="J111" s="69">
        <v>45000000</v>
      </c>
      <c r="K111" s="69">
        <v>45000000</v>
      </c>
      <c r="L111" s="39" t="s">
        <v>55</v>
      </c>
      <c r="M111" s="39" t="s">
        <v>56</v>
      </c>
      <c r="N111" s="41" t="s">
        <v>85</v>
      </c>
    </row>
    <row r="112" spans="1:14" ht="75">
      <c r="A112" s="49">
        <v>66</v>
      </c>
      <c r="B112" s="41">
        <v>51000000</v>
      </c>
      <c r="C112" s="47" t="s">
        <v>137</v>
      </c>
      <c r="D112" s="44" t="s">
        <v>158</v>
      </c>
      <c r="E112" s="44" t="s">
        <v>214</v>
      </c>
      <c r="F112" s="43" t="s">
        <v>195</v>
      </c>
      <c r="G112" s="39" t="s">
        <v>211</v>
      </c>
      <c r="H112" s="39" t="s">
        <v>46</v>
      </c>
      <c r="I112" s="39" t="s">
        <v>48</v>
      </c>
      <c r="J112" s="69">
        <v>2000000</v>
      </c>
      <c r="K112" s="69">
        <v>2000000</v>
      </c>
      <c r="L112" s="39" t="s">
        <v>55</v>
      </c>
      <c r="M112" s="39" t="s">
        <v>56</v>
      </c>
      <c r="N112" s="41" t="s">
        <v>85</v>
      </c>
    </row>
    <row r="113" spans="1:14" ht="60">
      <c r="A113" s="49">
        <v>67</v>
      </c>
      <c r="B113" s="47">
        <v>51000000</v>
      </c>
      <c r="C113" s="47" t="s">
        <v>137</v>
      </c>
      <c r="D113" s="44" t="s">
        <v>158</v>
      </c>
      <c r="E113" s="44" t="s">
        <v>163</v>
      </c>
      <c r="F113" s="43" t="s">
        <v>195</v>
      </c>
      <c r="G113" s="39" t="s">
        <v>211</v>
      </c>
      <c r="H113" s="39" t="s">
        <v>46</v>
      </c>
      <c r="I113" s="39" t="s">
        <v>48</v>
      </c>
      <c r="J113" s="69">
        <v>20000000</v>
      </c>
      <c r="K113" s="69">
        <v>20000000</v>
      </c>
      <c r="L113" s="39" t="s">
        <v>55</v>
      </c>
      <c r="M113" s="39" t="s">
        <v>56</v>
      </c>
      <c r="N113" s="41" t="s">
        <v>85</v>
      </c>
    </row>
    <row r="114" spans="1:14" ht="90">
      <c r="A114" s="49">
        <v>68</v>
      </c>
      <c r="B114" s="41">
        <v>51000000</v>
      </c>
      <c r="C114" s="47" t="s">
        <v>137</v>
      </c>
      <c r="D114" s="44" t="s">
        <v>158</v>
      </c>
      <c r="E114" s="44" t="s">
        <v>164</v>
      </c>
      <c r="F114" s="43" t="s">
        <v>195</v>
      </c>
      <c r="G114" s="39" t="s">
        <v>211</v>
      </c>
      <c r="H114" s="39" t="s">
        <v>46</v>
      </c>
      <c r="I114" s="39" t="s">
        <v>48</v>
      </c>
      <c r="J114" s="69">
        <v>20000000</v>
      </c>
      <c r="K114" s="69">
        <v>20000000</v>
      </c>
      <c r="L114" s="39" t="s">
        <v>55</v>
      </c>
      <c r="M114" s="39" t="s">
        <v>56</v>
      </c>
      <c r="N114" s="41" t="s">
        <v>85</v>
      </c>
    </row>
    <row r="115" spans="1:14" ht="15">
      <c r="A115" s="59"/>
      <c r="B115" s="57"/>
      <c r="C115" s="57"/>
      <c r="D115" s="57"/>
      <c r="E115" s="57"/>
      <c r="F115" s="57"/>
      <c r="G115" s="57"/>
      <c r="H115" s="57"/>
      <c r="I115" s="57"/>
      <c r="J115" s="57"/>
      <c r="K115" s="57"/>
      <c r="L115" s="57"/>
      <c r="M115" s="57"/>
      <c r="N115" s="58"/>
    </row>
    <row r="116" spans="1:16" s="13" customFormat="1" ht="180">
      <c r="A116" s="50">
        <v>69</v>
      </c>
      <c r="B116" s="40" t="s">
        <v>157</v>
      </c>
      <c r="C116" s="47" t="s">
        <v>138</v>
      </c>
      <c r="D116" s="44" t="s">
        <v>43</v>
      </c>
      <c r="E116" s="44" t="s">
        <v>171</v>
      </c>
      <c r="F116" s="43" t="s">
        <v>196</v>
      </c>
      <c r="G116" s="39" t="s">
        <v>45</v>
      </c>
      <c r="H116" s="39" t="s">
        <v>46</v>
      </c>
      <c r="I116" s="39" t="s">
        <v>48</v>
      </c>
      <c r="J116" s="42">
        <v>40732000</v>
      </c>
      <c r="K116" s="42">
        <v>40732000</v>
      </c>
      <c r="L116" s="39" t="s">
        <v>55</v>
      </c>
      <c r="M116" s="39" t="s">
        <v>56</v>
      </c>
      <c r="N116" s="40" t="s">
        <v>190</v>
      </c>
      <c r="P116" s="33"/>
    </row>
    <row r="117" spans="1:14" ht="60">
      <c r="A117" s="49">
        <v>70</v>
      </c>
      <c r="B117" s="41"/>
      <c r="C117" s="47" t="s">
        <v>139</v>
      </c>
      <c r="D117" s="44" t="s">
        <v>44</v>
      </c>
      <c r="E117" s="44" t="s">
        <v>186</v>
      </c>
      <c r="F117" s="43" t="s">
        <v>201</v>
      </c>
      <c r="G117" s="39" t="s">
        <v>185</v>
      </c>
      <c r="H117" s="39" t="s">
        <v>47</v>
      </c>
      <c r="I117" s="39" t="s">
        <v>48</v>
      </c>
      <c r="J117" s="42">
        <v>1426470000</v>
      </c>
      <c r="K117" s="42">
        <v>1426470000</v>
      </c>
      <c r="L117" s="39" t="s">
        <v>55</v>
      </c>
      <c r="M117" s="39" t="s">
        <v>56</v>
      </c>
      <c r="N117" s="41" t="s">
        <v>191</v>
      </c>
    </row>
    <row r="118" spans="1:14" ht="15">
      <c r="A118" s="7"/>
      <c r="B118" s="7"/>
      <c r="J118" s="70">
        <f>SUM(J43:J117)</f>
        <v>54419601000</v>
      </c>
      <c r="K118" s="70">
        <f>SUM(K43:K117)</f>
        <v>54419601000</v>
      </c>
      <c r="N118" s="24"/>
    </row>
    <row r="119" spans="1:14" ht="15">
      <c r="A119" s="7"/>
      <c r="B119" s="7"/>
      <c r="E119" s="22"/>
      <c r="J119" s="23"/>
      <c r="K119" s="7"/>
      <c r="N119" s="24"/>
    </row>
    <row r="120" spans="1:14" ht="15.75" thickBot="1">
      <c r="A120" s="7"/>
      <c r="B120" s="77" t="s">
        <v>18</v>
      </c>
      <c r="C120" s="77"/>
      <c r="D120" s="77"/>
      <c r="E120" s="77"/>
      <c r="J120" s="32"/>
      <c r="K120" s="7"/>
      <c r="N120" s="24"/>
    </row>
    <row r="121" spans="1:14" ht="30">
      <c r="A121" s="7"/>
      <c r="B121" s="2" t="s">
        <v>5</v>
      </c>
      <c r="C121" s="3"/>
      <c r="D121" s="4" t="s">
        <v>19</v>
      </c>
      <c r="E121" s="5" t="s">
        <v>13</v>
      </c>
      <c r="J121" s="7"/>
      <c r="K121" s="7"/>
      <c r="N121" s="24"/>
    </row>
    <row r="122" spans="1:14" ht="15">
      <c r="A122" s="7"/>
      <c r="B122" s="14"/>
      <c r="C122" s="15"/>
      <c r="D122" s="16"/>
      <c r="E122" s="17"/>
      <c r="J122" s="7"/>
      <c r="K122" s="7"/>
      <c r="N122" s="24"/>
    </row>
    <row r="123" spans="1:14" ht="15">
      <c r="A123" s="7"/>
      <c r="B123" s="14"/>
      <c r="C123" s="15"/>
      <c r="D123" s="16"/>
      <c r="E123" s="17"/>
      <c r="J123" s="7"/>
      <c r="K123" s="7"/>
      <c r="N123" s="24"/>
    </row>
    <row r="124" spans="1:14" ht="15">
      <c r="A124" s="7"/>
      <c r="B124" s="14"/>
      <c r="C124" s="15"/>
      <c r="D124" s="16"/>
      <c r="E124" s="17"/>
      <c r="J124" s="7"/>
      <c r="K124" s="7"/>
      <c r="N124" s="24"/>
    </row>
    <row r="125" spans="1:14" ht="15">
      <c r="A125" s="7"/>
      <c r="B125" s="14"/>
      <c r="C125" s="15"/>
      <c r="D125" s="16"/>
      <c r="E125" s="17"/>
      <c r="J125" s="7"/>
      <c r="K125" s="7"/>
      <c r="N125" s="24"/>
    </row>
    <row r="126" spans="1:14" ht="15.75" thickBot="1">
      <c r="A126" s="7"/>
      <c r="B126" s="18"/>
      <c r="C126" s="19"/>
      <c r="D126" s="20"/>
      <c r="E126" s="21"/>
      <c r="J126" s="7"/>
      <c r="K126" s="7"/>
      <c r="N126" s="24"/>
    </row>
  </sheetData>
  <sheetProtection/>
  <mergeCells count="26">
    <mergeCell ref="C10:H10"/>
    <mergeCell ref="C11:H11"/>
    <mergeCell ref="C12:H12"/>
    <mergeCell ref="C13:H13"/>
    <mergeCell ref="C14:H14"/>
    <mergeCell ref="C15:H15"/>
    <mergeCell ref="C16:H16"/>
    <mergeCell ref="C17:H17"/>
    <mergeCell ref="C18:H18"/>
    <mergeCell ref="A16:B16"/>
    <mergeCell ref="A17:B17"/>
    <mergeCell ref="A18:B18"/>
    <mergeCell ref="A10:B10"/>
    <mergeCell ref="A11:B11"/>
    <mergeCell ref="A12:B12"/>
    <mergeCell ref="A13:B13"/>
    <mergeCell ref="A14:B14"/>
    <mergeCell ref="A15:B15"/>
    <mergeCell ref="C19:H19"/>
    <mergeCell ref="C20:H20"/>
    <mergeCell ref="C21:H21"/>
    <mergeCell ref="B120:E120"/>
    <mergeCell ref="A24:H28"/>
    <mergeCell ref="A19:B19"/>
    <mergeCell ref="A20:B20"/>
    <mergeCell ref="A21:B21"/>
  </mergeCells>
  <printOptions/>
  <pageMargins left="0.7086614173228347" right="0.7086614173228347" top="0.7480314960629921" bottom="0.7480314960629921" header="0.31496062992125984" footer="0.31496062992125984"/>
  <pageSetup fitToHeight="0" fitToWidth="1" horizontalDpi="600" verticalDpi="600" orientation="landscape" scale="4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MELBA COSTANZA MCNR. NIVIA RUIZ</cp:lastModifiedBy>
  <cp:lastPrinted>2018-01-23T15:03:05Z</cp:lastPrinted>
  <dcterms:created xsi:type="dcterms:W3CDTF">2012-12-10T15:58:41Z</dcterms:created>
  <dcterms:modified xsi:type="dcterms:W3CDTF">2018-01-24T12:14:45Z</dcterms:modified>
  <cp:category/>
  <cp:version/>
  <cp:contentType/>
  <cp:contentStatus/>
</cp:coreProperties>
</file>